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3FEF2C09-1116-4955-ACF3-CB0CDF95B083}" xr6:coauthVersionLast="47" xr6:coauthVersionMax="47" xr10:uidLastSave="{00000000-0000-0000-0000-000000000000}"/>
  <bookViews>
    <workbookView xWindow="-1665" yWindow="960" windowWidth="27675" windowHeight="15390" xr2:uid="{00000000-000D-0000-FFFF-FFFF00000000}"/>
  </bookViews>
  <sheets>
    <sheet name="risorse covid 2021" sheetId="2" r:id="rId1"/>
    <sheet name="cruscotto" sheetId="3" r:id="rId2"/>
  </sheets>
  <externalReferences>
    <externalReference r:id="rId3"/>
    <externalReference r:id="rId4"/>
    <externalReference r:id="rId5"/>
  </externalReferences>
  <definedNames>
    <definedName name="_xlnm._FilterDatabase" localSheetId="0" hidden="1">'risorse covid 2021'!$A$6:$AH$1264</definedName>
    <definedName name="perdita_max">'[1]Previsione 2020_2021'!$BF$1</definedName>
    <definedName name="perdita_min">'[1]Previsione 2020_2021'!$BF$2</definedName>
    <definedName name="quota_nov_dic19">'[2]chk_datiGETTITO (2)'!#REF!</definedName>
    <definedName name="Quota1_AddIRPEF" localSheetId="1">'[3]Schema riparto'!$AS$2</definedName>
    <definedName name="Quota2_Saldo2020">'[3]Schema riparto'!$AT$2</definedName>
    <definedName name="Quota3_Perdite2021">'[3]Schema riparto'!$AX$2</definedName>
    <definedName name="soglia">#REF!</definedName>
    <definedName name="sogliaMAX">'[2]chk_datiGETTITO (2)'!#REF!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" l="1"/>
  <c r="J7" i="3" s="1"/>
  <c r="F2" i="2"/>
  <c r="AR4" i="2"/>
  <c r="AS4" i="2"/>
  <c r="AG4" i="2"/>
  <c r="AH4" i="2"/>
  <c r="AI4" i="2"/>
  <c r="AJ4" i="2"/>
  <c r="AK4" i="2"/>
  <c r="AL4" i="2"/>
  <c r="AM4" i="2"/>
  <c r="AN4" i="2"/>
  <c r="AO4" i="2"/>
  <c r="AP4" i="2"/>
  <c r="AQ4" i="2"/>
  <c r="E14" i="3" l="1"/>
  <c r="E20" i="3"/>
  <c r="E17" i="3"/>
  <c r="E18" i="3"/>
  <c r="J8" i="3"/>
  <c r="E19" i="3"/>
  <c r="I7" i="3"/>
  <c r="K7" i="3" s="1"/>
  <c r="D7" i="3"/>
  <c r="D8" i="3"/>
  <c r="J9" i="3"/>
  <c r="E11" i="3"/>
  <c r="E10" i="3"/>
  <c r="E12" i="3" s="1"/>
  <c r="I8" i="3"/>
  <c r="E16" i="3"/>
  <c r="I9" i="3"/>
  <c r="E5" i="3"/>
  <c r="F7" i="3" s="1"/>
  <c r="E9" i="3"/>
  <c r="K9" i="3"/>
  <c r="AF4" i="2"/>
  <c r="E21" i="3" l="1"/>
  <c r="F21" i="3" s="1"/>
  <c r="F9" i="3"/>
  <c r="F8" i="3"/>
  <c r="F20" i="3"/>
  <c r="F12" i="3"/>
  <c r="F19" i="3"/>
  <c r="F18" i="3"/>
  <c r="F17" i="3"/>
  <c r="F16" i="3"/>
  <c r="E13" i="3"/>
  <c r="F13" i="3" s="1"/>
  <c r="K8" i="3" l="1"/>
  <c r="K10" i="3" s="1"/>
  <c r="O4" i="2" l="1"/>
  <c r="M4" i="2" l="1"/>
  <c r="N4" i="2"/>
  <c r="P4" i="2"/>
  <c r="Q4" i="2"/>
  <c r="R4" i="2"/>
  <c r="S4" i="2"/>
  <c r="T4" i="2"/>
  <c r="U4" i="2"/>
  <c r="V4" i="2"/>
  <c r="W4" i="2"/>
  <c r="X4" i="2"/>
  <c r="Y4" i="2"/>
  <c r="Z4" i="2"/>
  <c r="AD4" i="2"/>
  <c r="AA4" i="2"/>
  <c r="AB4" i="2"/>
  <c r="AC4" i="2"/>
  <c r="AE4" i="2"/>
  <c r="L4" i="2" l="1"/>
</calcChain>
</file>

<file path=xl/sharedStrings.xml><?xml version="1.0" encoding="utf-8"?>
<sst xmlns="http://schemas.openxmlformats.org/spreadsheetml/2006/main" count="12687" uniqueCount="3890">
  <si>
    <t>codBDAP</t>
  </si>
  <si>
    <t>codSIOPE</t>
  </si>
  <si>
    <t>MINT</t>
  </si>
  <si>
    <t>AREA</t>
  </si>
  <si>
    <t>REGIONE</t>
  </si>
  <si>
    <t>PROVINCIA</t>
  </si>
  <si>
    <t>CAP</t>
  </si>
  <si>
    <t>DEM</t>
  </si>
  <si>
    <t>ENTE</t>
  </si>
  <si>
    <t>POP</t>
  </si>
  <si>
    <t>0</t>
  </si>
  <si>
    <t>NORD</t>
  </si>
  <si>
    <t>2 - 1.001-5.000</t>
  </si>
  <si>
    <t>1</t>
  </si>
  <si>
    <t>3 - 5.001-10.000</t>
  </si>
  <si>
    <t>5 - 20.001-60.000</t>
  </si>
  <si>
    <t>111442929417157902</t>
  </si>
  <si>
    <t>11119579</t>
  </si>
  <si>
    <t>PIEMONTE</t>
  </si>
  <si>
    <t>ALESSANDRIA</t>
  </si>
  <si>
    <t>CREMOLINO</t>
  </si>
  <si>
    <t>4 - 10.001-20.000</t>
  </si>
  <si>
    <t>1 - FINO a 1.000</t>
  </si>
  <si>
    <t>113042930446652901</t>
  </si>
  <si>
    <t>26968</t>
  </si>
  <si>
    <t>NOVARA</t>
  </si>
  <si>
    <t>GHEMME</t>
  </si>
  <si>
    <t>113542930537120401</t>
  </si>
  <si>
    <t>20179610</t>
  </si>
  <si>
    <t>U.C. DEI COMUNI COLLINARI DEL VERGANTE-BELGIRATE, LESA, MEIN</t>
  </si>
  <si>
    <t>114042930544217902</t>
  </si>
  <si>
    <t>11121261</t>
  </si>
  <si>
    <t>CUNEO</t>
  </si>
  <si>
    <t>SAN DAMIANO MACRA</t>
  </si>
  <si>
    <t>114342930531636602</t>
  </si>
  <si>
    <t>11143887</t>
  </si>
  <si>
    <t>TORINO</t>
  </si>
  <si>
    <t>SAN DIDERO</t>
  </si>
  <si>
    <t>114442930473232502</t>
  </si>
  <si>
    <t>11142755</t>
  </si>
  <si>
    <t>NOASCA</t>
  </si>
  <si>
    <t>114742930453726801</t>
  </si>
  <si>
    <t>11121228</t>
  </si>
  <si>
    <t>SALE SAN GIOVANNI</t>
  </si>
  <si>
    <t>115042930473371901</t>
  </si>
  <si>
    <t>11136584</t>
  </si>
  <si>
    <t>MANDELLO VITTA</t>
  </si>
  <si>
    <t>115242928210658501</t>
  </si>
  <si>
    <t>11140959</t>
  </si>
  <si>
    <t>VERCELLI</t>
  </si>
  <si>
    <t>ALAGNA VALSESIA</t>
  </si>
  <si>
    <t>115742930529898402</t>
  </si>
  <si>
    <t>11118477</t>
  </si>
  <si>
    <t>CAVAGLIO D'AGOGNA</t>
  </si>
  <si>
    <t>116044778222313601</t>
  </si>
  <si>
    <t>800000744</t>
  </si>
  <si>
    <t>UNIONE MONTANA VALLE ELVO</t>
  </si>
  <si>
    <t>116242928577698301</t>
  </si>
  <si>
    <t>100506</t>
  </si>
  <si>
    <t>COLLEGNO</t>
  </si>
  <si>
    <t>116242930137942201</t>
  </si>
  <si>
    <t>11143562</t>
  </si>
  <si>
    <t>MACELLO</t>
  </si>
  <si>
    <t>116742930546334201</t>
  </si>
  <si>
    <t>11120152</t>
  </si>
  <si>
    <t>LESA</t>
  </si>
  <si>
    <t>117142930529346502</t>
  </si>
  <si>
    <t>11127533</t>
  </si>
  <si>
    <t>SAN GIORIO DI SUSA</t>
  </si>
  <si>
    <t>118742930527891202</t>
  </si>
  <si>
    <t>11141088</t>
  </si>
  <si>
    <t>MORIONDO TORINESE</t>
  </si>
  <si>
    <t>119042929528989701</t>
  </si>
  <si>
    <t>11125856</t>
  </si>
  <si>
    <t>MONCENISIO</t>
  </si>
  <si>
    <t>119542930473450501</t>
  </si>
  <si>
    <t>11119936</t>
  </si>
  <si>
    <t>TREISO</t>
  </si>
  <si>
    <t>119942930518238201</t>
  </si>
  <si>
    <t>11119927</t>
  </si>
  <si>
    <t>VERBANO-CUSIO-OSSOLA</t>
  </si>
  <si>
    <t>DRUOGNO</t>
  </si>
  <si>
    <t>121342930459339902</t>
  </si>
  <si>
    <t>11130942</t>
  </si>
  <si>
    <t>CASCINETTE D'IVREA</t>
  </si>
  <si>
    <t>7 - 100.001-250.000</t>
  </si>
  <si>
    <t>121742928857169102</t>
  </si>
  <si>
    <t>11120307</t>
  </si>
  <si>
    <t>GABIANO</t>
  </si>
  <si>
    <t>122142930476059801</t>
  </si>
  <si>
    <t>701385</t>
  </si>
  <si>
    <t>ASTI</t>
  </si>
  <si>
    <t>CUNICO</t>
  </si>
  <si>
    <t>122142930524050702</t>
  </si>
  <si>
    <t>306237</t>
  </si>
  <si>
    <t>GRUGLIASCO</t>
  </si>
  <si>
    <t>122242930542103301</t>
  </si>
  <si>
    <t>11120528</t>
  </si>
  <si>
    <t>FONTANETO D'AGOGNA</t>
  </si>
  <si>
    <t>122742930457734301</t>
  </si>
  <si>
    <t>11119291</t>
  </si>
  <si>
    <t>LERMA</t>
  </si>
  <si>
    <t>123042930475944402</t>
  </si>
  <si>
    <t>15294855</t>
  </si>
  <si>
    <t>CERRETO D'ASTI</t>
  </si>
  <si>
    <t>123554722991895701</t>
  </si>
  <si>
    <t>32108969</t>
  </si>
  <si>
    <t>VALLE CANNOBINA</t>
  </si>
  <si>
    <t>123742930477029802</t>
  </si>
  <si>
    <t>11121081</t>
  </si>
  <si>
    <t>ENTRACQUE</t>
  </si>
  <si>
    <t>123842930472867801</t>
  </si>
  <si>
    <t>701550</t>
  </si>
  <si>
    <t>MONGARDINO</t>
  </si>
  <si>
    <t>125742930530905702</t>
  </si>
  <si>
    <t>728372</t>
  </si>
  <si>
    <t>SUSA</t>
  </si>
  <si>
    <t>126542930458708001</t>
  </si>
  <si>
    <t>11120843</t>
  </si>
  <si>
    <t>SAN BENEDETTO BELBO</t>
  </si>
  <si>
    <t>127242930465170502</t>
  </si>
  <si>
    <t>11135497</t>
  </si>
  <si>
    <t>BARENGO</t>
  </si>
  <si>
    <t>128442930543538501</t>
  </si>
  <si>
    <t>11120111</t>
  </si>
  <si>
    <t>MONLEALE</t>
  </si>
  <si>
    <t>128642930516861302</t>
  </si>
  <si>
    <t>11148830</t>
  </si>
  <si>
    <t>CARREGA LIGURE</t>
  </si>
  <si>
    <t>129642930544823502</t>
  </si>
  <si>
    <t>11120767</t>
  </si>
  <si>
    <t>CELLE DI MACRA</t>
  </si>
  <si>
    <t>132142930516846102</t>
  </si>
  <si>
    <t>15220608</t>
  </si>
  <si>
    <t>CASTELNUOVO DON BOSCO</t>
  </si>
  <si>
    <t>132242930546422601</t>
  </si>
  <si>
    <t>11120387</t>
  </si>
  <si>
    <t>OTTIGLIO</t>
  </si>
  <si>
    <t>133942930517455202</t>
  </si>
  <si>
    <t>11119904</t>
  </si>
  <si>
    <t>BRIAGLIA</t>
  </si>
  <si>
    <t>134042929268266502</t>
  </si>
  <si>
    <t>11129816</t>
  </si>
  <si>
    <t>CLAVIERE</t>
  </si>
  <si>
    <t>134342930526904002</t>
  </si>
  <si>
    <t>11119631</t>
  </si>
  <si>
    <t>BIELLA</t>
  </si>
  <si>
    <t>ZUMAGLIA</t>
  </si>
  <si>
    <t>134847386623067001</t>
  </si>
  <si>
    <t>30833072</t>
  </si>
  <si>
    <t>UNIONE MONTANA ALTO MONFERRATO ALERAMICO</t>
  </si>
  <si>
    <t>134942930519119102</t>
  </si>
  <si>
    <t>11117247</t>
  </si>
  <si>
    <t>MOASCA</t>
  </si>
  <si>
    <t>135142930528286501</t>
  </si>
  <si>
    <t>11117609</t>
  </si>
  <si>
    <t>GIGNESE</t>
  </si>
  <si>
    <t>135442930542827201</t>
  </si>
  <si>
    <t>11141364</t>
  </si>
  <si>
    <t>SCOPA</t>
  </si>
  <si>
    <t>135742930519956701</t>
  </si>
  <si>
    <t>11121073</t>
  </si>
  <si>
    <t>LISIO</t>
  </si>
  <si>
    <t>136242930477909801</t>
  </si>
  <si>
    <t>11120356</t>
  </si>
  <si>
    <t>QUATTORDIO</t>
  </si>
  <si>
    <t>136642930529001601</t>
  </si>
  <si>
    <t>11128065</t>
  </si>
  <si>
    <t>MONASTERO DI LANZO</t>
  </si>
  <si>
    <t>136642930529692001</t>
  </si>
  <si>
    <t>69768</t>
  </si>
  <si>
    <t>136842930509823702</t>
  </si>
  <si>
    <t>82420</t>
  </si>
  <si>
    <t>6 - 60.001-100.000</t>
  </si>
  <si>
    <t>138642930447265701</t>
  </si>
  <si>
    <t>12534245</t>
  </si>
  <si>
    <t>SALA BIELLESE</t>
  </si>
  <si>
    <t>138842930447969802</t>
  </si>
  <si>
    <t>11117958</t>
  </si>
  <si>
    <t>MONDOVÌ</t>
  </si>
  <si>
    <t>138842930510699801</t>
  </si>
  <si>
    <t>11120771</t>
  </si>
  <si>
    <t>CERESOLE ALBA</t>
  </si>
  <si>
    <t>139042930518753001</t>
  </si>
  <si>
    <t>11143467</t>
  </si>
  <si>
    <t>CERCENASCO</t>
  </si>
  <si>
    <t>139242929091334801</t>
  </si>
  <si>
    <t>12533580</t>
  </si>
  <si>
    <t>CORTANZE</t>
  </si>
  <si>
    <t>141542927945008302</t>
  </si>
  <si>
    <t>11121297</t>
  </si>
  <si>
    <t>BELVEDERE LANGHE</t>
  </si>
  <si>
    <t>142042928242898502</t>
  </si>
  <si>
    <t>11130592</t>
  </si>
  <si>
    <t>CERESOLE REALE</t>
  </si>
  <si>
    <t>142342930479210702</t>
  </si>
  <si>
    <t>85427</t>
  </si>
  <si>
    <t>TICINETO</t>
  </si>
  <si>
    <t>142542930510792801</t>
  </si>
  <si>
    <t>11143060</t>
  </si>
  <si>
    <t>BORGOMASINO</t>
  </si>
  <si>
    <t>142742930454799701</t>
  </si>
  <si>
    <t>11119534</t>
  </si>
  <si>
    <t>VEGLIO</t>
  </si>
  <si>
    <t>142842930526424402</t>
  </si>
  <si>
    <t>86770</t>
  </si>
  <si>
    <t>MIASINO</t>
  </si>
  <si>
    <t>143542930508193002</t>
  </si>
  <si>
    <t>102301</t>
  </si>
  <si>
    <t>BELLINO</t>
  </si>
  <si>
    <t>144342930546083402</t>
  </si>
  <si>
    <t>724363</t>
  </si>
  <si>
    <t>LANZO TORINESE</t>
  </si>
  <si>
    <t>144642930465883002</t>
  </si>
  <si>
    <t>11142359</t>
  </si>
  <si>
    <t>VILLANOVA CANAVESE</t>
  </si>
  <si>
    <t>145042930473345201</t>
  </si>
  <si>
    <t>11129266</t>
  </si>
  <si>
    <t>LA CASSA</t>
  </si>
  <si>
    <t>145142930461490302</t>
  </si>
  <si>
    <t>11117708</t>
  </si>
  <si>
    <t>BIOGLIO</t>
  </si>
  <si>
    <t>145542930537934402</t>
  </si>
  <si>
    <t>11119434</t>
  </si>
  <si>
    <t>PONDERANO</t>
  </si>
  <si>
    <t>145842930541202802</t>
  </si>
  <si>
    <t>80343</t>
  </si>
  <si>
    <t>NIBBIOLA</t>
  </si>
  <si>
    <t>146642930536166401</t>
  </si>
  <si>
    <t>71578</t>
  </si>
  <si>
    <t>VARALLO POMBIA</t>
  </si>
  <si>
    <t>146942928726482201</t>
  </si>
  <si>
    <t>11120083</t>
  </si>
  <si>
    <t>COLAZZA</t>
  </si>
  <si>
    <t>147842930535076502</t>
  </si>
  <si>
    <t>11143847</t>
  </si>
  <si>
    <t>VILLARBASSE</t>
  </si>
  <si>
    <t>149642930464155901</t>
  </si>
  <si>
    <t>11120055</t>
  </si>
  <si>
    <t>CAPREZZO</t>
  </si>
  <si>
    <t>151542930475519001</t>
  </si>
  <si>
    <t>11120261</t>
  </si>
  <si>
    <t>GROGNARDO</t>
  </si>
  <si>
    <t>151842930448135701</t>
  </si>
  <si>
    <t>11142474</t>
  </si>
  <si>
    <t>TRASQUERA</t>
  </si>
  <si>
    <t>152042930464035102</t>
  </si>
  <si>
    <t>11127989</t>
  </si>
  <si>
    <t>CAMPIGLIONE FENILE</t>
  </si>
  <si>
    <t>152042930477182301</t>
  </si>
  <si>
    <t>11138083</t>
  </si>
  <si>
    <t>GRANOZZO CON MONTICELLO</t>
  </si>
  <si>
    <t>152342930450686901</t>
  </si>
  <si>
    <t>11142904</t>
  </si>
  <si>
    <t>SALERANO CANAVESE</t>
  </si>
  <si>
    <t>154142928025264602</t>
  </si>
  <si>
    <t>11119929</t>
  </si>
  <si>
    <t>BAROLO</t>
  </si>
  <si>
    <t>154342930544862901</t>
  </si>
  <si>
    <t>11137264</t>
  </si>
  <si>
    <t>GIFFLENGA</t>
  </si>
  <si>
    <t>155442930458741801</t>
  </si>
  <si>
    <t>11141294</t>
  </si>
  <si>
    <t>SORISO</t>
  </si>
  <si>
    <t>155942930517438602</t>
  </si>
  <si>
    <t>11128802</t>
  </si>
  <si>
    <t>BRICHERASIO</t>
  </si>
  <si>
    <t>157242930550208302</t>
  </si>
  <si>
    <t>717918</t>
  </si>
  <si>
    <t>ROPPOLO</t>
  </si>
  <si>
    <t>158342930478366301</t>
  </si>
  <si>
    <t>11142175</t>
  </si>
  <si>
    <t>VALLE SAN NICOLAO</t>
  </si>
  <si>
    <t>161642930467750602</t>
  </si>
  <si>
    <t>11143033</t>
  </si>
  <si>
    <t>ROMANO CANAVESE</t>
  </si>
  <si>
    <t>161742930524729901</t>
  </si>
  <si>
    <t>80028</t>
  </si>
  <si>
    <t>SAN PIETRO MOSEZZO</t>
  </si>
  <si>
    <t>162542930549518202</t>
  </si>
  <si>
    <t>11119311</t>
  </si>
  <si>
    <t>PRIOLA</t>
  </si>
  <si>
    <t>163342930473979502</t>
  </si>
  <si>
    <t>11141377</t>
  </si>
  <si>
    <t>SCOPELLO</t>
  </si>
  <si>
    <t>164042930460051801</t>
  </si>
  <si>
    <t>89385</t>
  </si>
  <si>
    <t>VILLAFALLETTO</t>
  </si>
  <si>
    <t>165442928043802902</t>
  </si>
  <si>
    <t>11143342</t>
  </si>
  <si>
    <t>BERZANO DI TORTONA</t>
  </si>
  <si>
    <t>166642930509729801</t>
  </si>
  <si>
    <t>11135712</t>
  </si>
  <si>
    <t>CRESCENTINO</t>
  </si>
  <si>
    <t>167642929703741002</t>
  </si>
  <si>
    <t>11120359</t>
  </si>
  <si>
    <t>CONZANO</t>
  </si>
  <si>
    <t>167942930460089502</t>
  </si>
  <si>
    <t>12530724</t>
  </si>
  <si>
    <t>BALANGERO</t>
  </si>
  <si>
    <t>168142930510642701</t>
  </si>
  <si>
    <t>11119849</t>
  </si>
  <si>
    <t>CAREZZANO</t>
  </si>
  <si>
    <t>169542930460793202</t>
  </si>
  <si>
    <t>11131498</t>
  </si>
  <si>
    <t>TORRE CANAVESE</t>
  </si>
  <si>
    <t>171642930548872901</t>
  </si>
  <si>
    <t>11120765</t>
  </si>
  <si>
    <t>STROPPO</t>
  </si>
  <si>
    <t>171842930474320601</t>
  </si>
  <si>
    <t>290997</t>
  </si>
  <si>
    <t>VALLO TORINESE</t>
  </si>
  <si>
    <t>172342930453413201</t>
  </si>
  <si>
    <t>11141024</t>
  </si>
  <si>
    <t>QUARANTI</t>
  </si>
  <si>
    <t>173042930533913101</t>
  </si>
  <si>
    <t>11142764</t>
  </si>
  <si>
    <t>AGLIÈ</t>
  </si>
  <si>
    <t>173342930526722801</t>
  </si>
  <si>
    <t>11131766</t>
  </si>
  <si>
    <t>MEANA DI SUSA</t>
  </si>
  <si>
    <t>174942930455252701</t>
  </si>
  <si>
    <t>11118814</t>
  </si>
  <si>
    <t>POMBIA</t>
  </si>
  <si>
    <t>175542930517516502</t>
  </si>
  <si>
    <t>11136594</t>
  </si>
  <si>
    <t>BRIONA</t>
  </si>
  <si>
    <t>177542930508507301</t>
  </si>
  <si>
    <t>11130030</t>
  </si>
  <si>
    <t>CANTALUPA</t>
  </si>
  <si>
    <t>178142930462707102</t>
  </si>
  <si>
    <t>11119846</t>
  </si>
  <si>
    <t>CANALE</t>
  </si>
  <si>
    <t>181242930509374402</t>
  </si>
  <si>
    <t>11119947</t>
  </si>
  <si>
    <t>CREVOLADOSSOLA</t>
  </si>
  <si>
    <t>181642930464002802</t>
  </si>
  <si>
    <t>11120944</t>
  </si>
  <si>
    <t>CAPRAUNA</t>
  </si>
  <si>
    <t>183142930518918701</t>
  </si>
  <si>
    <t>46898</t>
  </si>
  <si>
    <t>CERVERE</t>
  </si>
  <si>
    <t>184442930517219702</t>
  </si>
  <si>
    <t>305303</t>
  </si>
  <si>
    <t>CONDOVE</t>
  </si>
  <si>
    <t>184542930521086801</t>
  </si>
  <si>
    <t>11117199</t>
  </si>
  <si>
    <t>COAZZOLO</t>
  </si>
  <si>
    <t>185342930542156801</t>
  </si>
  <si>
    <t>11119369</t>
  </si>
  <si>
    <t>MOMBARCARO</t>
  </si>
  <si>
    <t>186342930457277601</t>
  </si>
  <si>
    <t>11143058</t>
  </si>
  <si>
    <t>NOMAGLIO</t>
  </si>
  <si>
    <t>186742930451038602</t>
  </si>
  <si>
    <t>11119943</t>
  </si>
  <si>
    <t>PALLANZENO</t>
  </si>
  <si>
    <t>187742930459631002</t>
  </si>
  <si>
    <t>11118478</t>
  </si>
  <si>
    <t>CAVAGLIETTO</t>
  </si>
  <si>
    <t>187742930550585902</t>
  </si>
  <si>
    <t>11136559</t>
  </si>
  <si>
    <t>TONENGO</t>
  </si>
  <si>
    <t>188242929013166301</t>
  </si>
  <si>
    <t>11120453</t>
  </si>
  <si>
    <t>CARTOSIO</t>
  </si>
  <si>
    <t>188442930457576502</t>
  </si>
  <si>
    <t>11119863</t>
  </si>
  <si>
    <t>MONTALDEO</t>
  </si>
  <si>
    <t>189442930529519802</t>
  </si>
  <si>
    <t>11142354</t>
  </si>
  <si>
    <t>VARISELLA</t>
  </si>
  <si>
    <t>189442930532402802</t>
  </si>
  <si>
    <t>11143055</t>
  </si>
  <si>
    <t>ANDRATE</t>
  </si>
  <si>
    <t>191142930477001502</t>
  </si>
  <si>
    <t>11135808</t>
  </si>
  <si>
    <t>LAMPORO</t>
  </si>
  <si>
    <t>191242928823204201</t>
  </si>
  <si>
    <t>11143148</t>
  </si>
  <si>
    <t>GURRO</t>
  </si>
  <si>
    <t>191342930516577602</t>
  </si>
  <si>
    <t>88288</t>
  </si>
  <si>
    <t>CUREGGIO</t>
  </si>
  <si>
    <t>192542930545880701</t>
  </si>
  <si>
    <t>11121049</t>
  </si>
  <si>
    <t>MONTANERA</t>
  </si>
  <si>
    <t>193942930458399401</t>
  </si>
  <si>
    <t>11141160</t>
  </si>
  <si>
    <t>POCAPAGLIA</t>
  </si>
  <si>
    <t>194242930531402601</t>
  </si>
  <si>
    <t>11142886</t>
  </si>
  <si>
    <t>COSSANO CANAVESE</t>
  </si>
  <si>
    <t>194642930546396201</t>
  </si>
  <si>
    <t>11144823</t>
  </si>
  <si>
    <t>MARENTINO</t>
  </si>
  <si>
    <t>195742929321180801</t>
  </si>
  <si>
    <t>11128984</t>
  </si>
  <si>
    <t>DRUENTO</t>
  </si>
  <si>
    <t>197742930548902501</t>
  </si>
  <si>
    <t>11119362</t>
  </si>
  <si>
    <t>SANTO STEFANO BELBO</t>
  </si>
  <si>
    <t>198142930550292001</t>
  </si>
  <si>
    <t>11151218</t>
  </si>
  <si>
    <t>SAMONE</t>
  </si>
  <si>
    <t>202642930475655402</t>
  </si>
  <si>
    <t>368952</t>
  </si>
  <si>
    <t>MONTALTO DORA</t>
  </si>
  <si>
    <t>203942928119349601</t>
  </si>
  <si>
    <t>11121055</t>
  </si>
  <si>
    <t>CANOSIO</t>
  </si>
  <si>
    <t>204042930475363702</t>
  </si>
  <si>
    <t>701789</t>
  </si>
  <si>
    <t>SAN PAOLO SOLBRITO</t>
  </si>
  <si>
    <t>204642930475134001</t>
  </si>
  <si>
    <t>11121586</t>
  </si>
  <si>
    <t>MANGO</t>
  </si>
  <si>
    <t>204842930342747201</t>
  </si>
  <si>
    <t>11136072</t>
  </si>
  <si>
    <t>ARGENTERA</t>
  </si>
  <si>
    <t>204842930534921901</t>
  </si>
  <si>
    <t>11119884</t>
  </si>
  <si>
    <t>CASALEGGIO NOVARA</t>
  </si>
  <si>
    <t>205042930531009601</t>
  </si>
  <si>
    <t>11143450</t>
  </si>
  <si>
    <t>CASASCO</t>
  </si>
  <si>
    <t>205242930533677402</t>
  </si>
  <si>
    <t>11119057</t>
  </si>
  <si>
    <t>ROCCHETTA BELBO</t>
  </si>
  <si>
    <t>205442930526065202</t>
  </si>
  <si>
    <t>11119839</t>
  </si>
  <si>
    <t>VOLPEGLINO</t>
  </si>
  <si>
    <t>205842928288536202</t>
  </si>
  <si>
    <t>10701121</t>
  </si>
  <si>
    <t>BRUNO</t>
  </si>
  <si>
    <t>206242930461224402</t>
  </si>
  <si>
    <t>701993</t>
  </si>
  <si>
    <t>VILLAR SAN COSTANZO</t>
  </si>
  <si>
    <t>208042930542384402</t>
  </si>
  <si>
    <t>11119965</t>
  </si>
  <si>
    <t>FORMAZZA</t>
  </si>
  <si>
    <t>208342930460922602</t>
  </si>
  <si>
    <t>11120509</t>
  </si>
  <si>
    <t>BOZZOLE</t>
  </si>
  <si>
    <t>208442930533643502</t>
  </si>
  <si>
    <t>11117493</t>
  </si>
  <si>
    <t>ROCCHETTA PALAFEA</t>
  </si>
  <si>
    <t>208742930526452502</t>
  </si>
  <si>
    <t>12534230</t>
  </si>
  <si>
    <t>MIAGLIANO</t>
  </si>
  <si>
    <t>209942930547042502</t>
  </si>
  <si>
    <t>11142902</t>
  </si>
  <si>
    <t>QUINCINETTO</t>
  </si>
  <si>
    <t>211742929160847802</t>
  </si>
  <si>
    <t>12534476</t>
  </si>
  <si>
    <t>GRAVERE</t>
  </si>
  <si>
    <t>212442930454093601</t>
  </si>
  <si>
    <t>11143037</t>
  </si>
  <si>
    <t>MERGOZZO</t>
  </si>
  <si>
    <t>213042930540147201</t>
  </si>
  <si>
    <t>19741727</t>
  </si>
  <si>
    <t>U.C. NOVARESE 2000</t>
  </si>
  <si>
    <t>213442930525710701</t>
  </si>
  <si>
    <t>11120238</t>
  </si>
  <si>
    <t>MONTECHIARO D'ACQUI</t>
  </si>
  <si>
    <t>214642930541063701</t>
  </si>
  <si>
    <t>11136224</t>
  </si>
  <si>
    <t>TIGLIOLE</t>
  </si>
  <si>
    <t>215242930508075102</t>
  </si>
  <si>
    <t>11139880</t>
  </si>
  <si>
    <t>BROVELLO-CARPUGNINO</t>
  </si>
  <si>
    <t>216142930529762501</t>
  </si>
  <si>
    <t>11119978</t>
  </si>
  <si>
    <t>SAN GIACOMO VERCELLESE</t>
  </si>
  <si>
    <t>217142928739711201</t>
  </si>
  <si>
    <t>11141154</t>
  </si>
  <si>
    <t>GIAROLE</t>
  </si>
  <si>
    <t>217242930462792202</t>
  </si>
  <si>
    <t>11143355</t>
  </si>
  <si>
    <t>PIASCO</t>
  </si>
  <si>
    <t>219142930460880402</t>
  </si>
  <si>
    <t>11120052</t>
  </si>
  <si>
    <t>BURONZO</t>
  </si>
  <si>
    <t>219942930478109202</t>
  </si>
  <si>
    <t>11128301</t>
  </si>
  <si>
    <t>SPARONE</t>
  </si>
  <si>
    <t>219942930526327501</t>
  </si>
  <si>
    <t>11135513</t>
  </si>
  <si>
    <t>SALI VERCELLESE</t>
  </si>
  <si>
    <t>221542930530640802</t>
  </si>
  <si>
    <t>11119402</t>
  </si>
  <si>
    <t>PIETRA MARAZZI</t>
  </si>
  <si>
    <t>222342930530148102</t>
  </si>
  <si>
    <t>11126614</t>
  </si>
  <si>
    <t>VILLAR PEROSA</t>
  </si>
  <si>
    <t>222742930520958001</t>
  </si>
  <si>
    <t>11120400</t>
  </si>
  <si>
    <t>FELIZZANO</t>
  </si>
  <si>
    <t>222942930524801801</t>
  </si>
  <si>
    <t>11119207</t>
  </si>
  <si>
    <t>PRAY</t>
  </si>
  <si>
    <t>223142930524586801</t>
  </si>
  <si>
    <t>11143426</t>
  </si>
  <si>
    <t>MANTA</t>
  </si>
  <si>
    <t>224042930519163101</t>
  </si>
  <si>
    <t>11120094</t>
  </si>
  <si>
    <t>CASTELLETTO MONFERRATO</t>
  </si>
  <si>
    <t>224542930521392801</t>
  </si>
  <si>
    <t>11137020</t>
  </si>
  <si>
    <t>CELLE ENOMONDO</t>
  </si>
  <si>
    <t>224542930535872302</t>
  </si>
  <si>
    <t>700282</t>
  </si>
  <si>
    <t>VINADIO</t>
  </si>
  <si>
    <t>225642930535697002</t>
  </si>
  <si>
    <t>26279357</t>
  </si>
  <si>
    <t>COMUNITA MONTANA VAL CHIUSELLA, VALLE SACRA E DORA BALTEA CA</t>
  </si>
  <si>
    <t>226142930510564702</t>
  </si>
  <si>
    <t>11135914</t>
  </si>
  <si>
    <t>COLLOBIANO</t>
  </si>
  <si>
    <t>227442930476092802</t>
  </si>
  <si>
    <t>11119886</t>
  </si>
  <si>
    <t>DIVIGNANO</t>
  </si>
  <si>
    <t>228942930461646102</t>
  </si>
  <si>
    <t>87704</t>
  </si>
  <si>
    <t>MIRABELLO MONFERRATO</t>
  </si>
  <si>
    <t>229942929839807701</t>
  </si>
  <si>
    <t>11119268</t>
  </si>
  <si>
    <t>CASTELSPINA</t>
  </si>
  <si>
    <t>232042930546849802</t>
  </si>
  <si>
    <t>11130820</t>
  </si>
  <si>
    <t>RUBIANA</t>
  </si>
  <si>
    <t>232442930532909002</t>
  </si>
  <si>
    <t>11118931</t>
  </si>
  <si>
    <t>CORNELIANO D'ALBA</t>
  </si>
  <si>
    <t>233042930530581602</t>
  </si>
  <si>
    <t>11136215</t>
  </si>
  <si>
    <t>SOGLIO</t>
  </si>
  <si>
    <t>233142930548538502</t>
  </si>
  <si>
    <t>11143344</t>
  </si>
  <si>
    <t>ROSSANA</t>
  </si>
  <si>
    <t>233242930448797601</t>
  </si>
  <si>
    <t>12534444</t>
  </si>
  <si>
    <t>FROSSASCO</t>
  </si>
  <si>
    <t>233442930543210202</t>
  </si>
  <si>
    <t>11120199</t>
  </si>
  <si>
    <t>PERLETTO</t>
  </si>
  <si>
    <t>233742930548685602</t>
  </si>
  <si>
    <t>11142770</t>
  </si>
  <si>
    <t>SAN COLOMBANO BELMONTE</t>
  </si>
  <si>
    <t>234042930476811801</t>
  </si>
  <si>
    <t>11120521</t>
  </si>
  <si>
    <t>MONTEGIOCO</t>
  </si>
  <si>
    <t>234142930535308402</t>
  </si>
  <si>
    <t>29256269</t>
  </si>
  <si>
    <t>UNIONE COLLINARE TERRE DI VIGNETI E PIETRA DA CANTONI</t>
  </si>
  <si>
    <t>234942930528080102</t>
  </si>
  <si>
    <t>11120640</t>
  </si>
  <si>
    <t>ROBURENT</t>
  </si>
  <si>
    <t>235042928235935102</t>
  </si>
  <si>
    <t>11120876</t>
  </si>
  <si>
    <t>ALBARETTO DELLA TORRE</t>
  </si>
  <si>
    <t>236042930457786301</t>
  </si>
  <si>
    <t>11121319</t>
  </si>
  <si>
    <t>MONTALDO DI MONDOVÌ</t>
  </si>
  <si>
    <t>236242930471200901</t>
  </si>
  <si>
    <t>709207</t>
  </si>
  <si>
    <t>RECETTO</t>
  </si>
  <si>
    <t>237142930541491901</t>
  </si>
  <si>
    <t>11120186</t>
  </si>
  <si>
    <t>VALMACCA</t>
  </si>
  <si>
    <t>238242930479484202</t>
  </si>
  <si>
    <t>11136416</t>
  </si>
  <si>
    <t>VALGRANA</t>
  </si>
  <si>
    <t>238342930549815502</t>
  </si>
  <si>
    <t>11132127</t>
  </si>
  <si>
    <t>SAN GIORGIO CANAVESE</t>
  </si>
  <si>
    <t>239442929921990602</t>
  </si>
  <si>
    <t>11136164</t>
  </si>
  <si>
    <t>LOZZOLO</t>
  </si>
  <si>
    <t>239842930527482101</t>
  </si>
  <si>
    <t>11120326</t>
  </si>
  <si>
    <t>MOLARE</t>
  </si>
  <si>
    <t>241542930547557702</t>
  </si>
  <si>
    <t>11120093</t>
  </si>
  <si>
    <t>SAREZZANO</t>
  </si>
  <si>
    <t>241942930509935501</t>
  </si>
  <si>
    <t>11116893</t>
  </si>
  <si>
    <t>ANTIGNANO</t>
  </si>
  <si>
    <t>244042930544339501</t>
  </si>
  <si>
    <t>11142907</t>
  </si>
  <si>
    <t>SETTIMO ROTTARO</t>
  </si>
  <si>
    <t>244442930459439302</t>
  </si>
  <si>
    <t>11142071</t>
  </si>
  <si>
    <t>CASAPINTA</t>
  </si>
  <si>
    <t>244742928663965702</t>
  </si>
  <si>
    <t>11120072</t>
  </si>
  <si>
    <t>CAMPERTOGNO</t>
  </si>
  <si>
    <t>244742930523922102</t>
  </si>
  <si>
    <t>11142922</t>
  </si>
  <si>
    <t>ROCCA CIGLIÈ</t>
  </si>
  <si>
    <t>244842930462669801</t>
  </si>
  <si>
    <t>83739</t>
  </si>
  <si>
    <t>DIANO D'ALBA</t>
  </si>
  <si>
    <t>244942930480466202</t>
  </si>
  <si>
    <t>362578</t>
  </si>
  <si>
    <t>VENARIA REALE</t>
  </si>
  <si>
    <t>246042930546071401</t>
  </si>
  <si>
    <t>11143601</t>
  </si>
  <si>
    <t>FELETTO</t>
  </si>
  <si>
    <t>247042930548138301</t>
  </si>
  <si>
    <t>11136245</t>
  </si>
  <si>
    <t>VIGLIANO D'ASTI</t>
  </si>
  <si>
    <t>247344784986863701</t>
  </si>
  <si>
    <t>29873702</t>
  </si>
  <si>
    <t>UNIONE MONTANA VALLE STURA</t>
  </si>
  <si>
    <t>247542930525796802</t>
  </si>
  <si>
    <t>43787</t>
  </si>
  <si>
    <t>VILLADOSSOLA</t>
  </si>
  <si>
    <t>247642930526681902</t>
  </si>
  <si>
    <t>88418</t>
  </si>
  <si>
    <t>DOGLIANI</t>
  </si>
  <si>
    <t>247842930531104201</t>
  </si>
  <si>
    <t>11120437</t>
  </si>
  <si>
    <t>CARENTINO</t>
  </si>
  <si>
    <t>248942930464579101</t>
  </si>
  <si>
    <t>11131715</t>
  </si>
  <si>
    <t>BEINASCO</t>
  </si>
  <si>
    <t>249142930461593201</t>
  </si>
  <si>
    <t>40794</t>
  </si>
  <si>
    <t>251842930470777901</t>
  </si>
  <si>
    <t>62491</t>
  </si>
  <si>
    <t>VALENZA</t>
  </si>
  <si>
    <t>251942930447639201</t>
  </si>
  <si>
    <t>11139909</t>
  </si>
  <si>
    <t>ZUBIENA</t>
  </si>
  <si>
    <t>252044922425013801</t>
  </si>
  <si>
    <t>30451892</t>
  </si>
  <si>
    <t>UNIONE MONTANA DELLA VALLE STRONA E DELLE QUARNE</t>
  </si>
  <si>
    <t>252342930543445002</t>
  </si>
  <si>
    <t>11136104</t>
  </si>
  <si>
    <t>FRINCO</t>
  </si>
  <si>
    <t>253842930456207201</t>
  </si>
  <si>
    <t>11121074</t>
  </si>
  <si>
    <t>NARZOLE</t>
  </si>
  <si>
    <t>254544363070775201</t>
  </si>
  <si>
    <t>29950026</t>
  </si>
  <si>
    <t>UNIONE MONTANA DI COMUNI DELLE VALLI DI LANZO CERONDA E CAST</t>
  </si>
  <si>
    <t>254642929249216101</t>
  </si>
  <si>
    <t>12646097</t>
  </si>
  <si>
    <t>CASTELLINO TANARO</t>
  </si>
  <si>
    <t>255242927945047202</t>
  </si>
  <si>
    <t>11142758</t>
  </si>
  <si>
    <t>BALDISSERO CANAVESE</t>
  </si>
  <si>
    <t>257042928210580802</t>
  </si>
  <si>
    <t>11142489</t>
  </si>
  <si>
    <t>ALA DI STURA</t>
  </si>
  <si>
    <t>259242930542989201</t>
  </si>
  <si>
    <t>11119632</t>
  </si>
  <si>
    <t>RONCO BIELLESE</t>
  </si>
  <si>
    <t>259642929034814401</t>
  </si>
  <si>
    <t>80336</t>
  </si>
  <si>
    <t>BANNIO ANZINO</t>
  </si>
  <si>
    <t>259742930544586602</t>
  </si>
  <si>
    <t>11117044</t>
  </si>
  <si>
    <t>GRIGNASCO</t>
  </si>
  <si>
    <t>262342930459644301</t>
  </si>
  <si>
    <t>11120069</t>
  </si>
  <si>
    <t>STREVI</t>
  </si>
  <si>
    <t>262442930520993002</t>
  </si>
  <si>
    <t>11119483</t>
  </si>
  <si>
    <t>BASSIGNANA</t>
  </si>
  <si>
    <t>262842930541577902</t>
  </si>
  <si>
    <t>12502591</t>
  </si>
  <si>
    <t>SAUZE DI CESANA</t>
  </si>
  <si>
    <t>263442930521798901</t>
  </si>
  <si>
    <t>11119777</t>
  </si>
  <si>
    <t>FRACONALTO</t>
  </si>
  <si>
    <t>263942930474844501</t>
  </si>
  <si>
    <t>11116871</t>
  </si>
  <si>
    <t>OLEGGIO CASTELLO</t>
  </si>
  <si>
    <t>264242930469660601</t>
  </si>
  <si>
    <t>723692</t>
  </si>
  <si>
    <t>VALDENGO</t>
  </si>
  <si>
    <t>264642930550565001</t>
  </si>
  <si>
    <t>90080</t>
  </si>
  <si>
    <t>SARDIGLIANO</t>
  </si>
  <si>
    <t>264842930471898001</t>
  </si>
  <si>
    <t>11119537</t>
  </si>
  <si>
    <t>VAPRIO D'AGOGNA</t>
  </si>
  <si>
    <t>266642930455716702</t>
  </si>
  <si>
    <t>11120080</t>
  </si>
  <si>
    <t>FRASCARO</t>
  </si>
  <si>
    <t>266654705626599401</t>
  </si>
  <si>
    <t>32105521</t>
  </si>
  <si>
    <t>GATTICO-VERUNO</t>
  </si>
  <si>
    <t>266942930458448002</t>
  </si>
  <si>
    <t>11119969</t>
  </si>
  <si>
    <t>PREMOSELLO-CHIOVENDA</t>
  </si>
  <si>
    <t>267342929197690602</t>
  </si>
  <si>
    <t>11121573</t>
  </si>
  <si>
    <t>BRIGA ALTA</t>
  </si>
  <si>
    <t>267342930470650002</t>
  </si>
  <si>
    <t>11116152</t>
  </si>
  <si>
    <t>VALFENERA</t>
  </si>
  <si>
    <t>267442930449858502</t>
  </si>
  <si>
    <t>11143494</t>
  </si>
  <si>
    <t>PISCINA</t>
  </si>
  <si>
    <t>267542930536388401</t>
  </si>
  <si>
    <t>11129975</t>
  </si>
  <si>
    <t>ROSTA</t>
  </si>
  <si>
    <t>272842930466433702</t>
  </si>
  <si>
    <t>29288039</t>
  </si>
  <si>
    <t>UNIONE DEL LAGO MAGGIORE</t>
  </si>
  <si>
    <t>273542930453669902</t>
  </si>
  <si>
    <t>11131868</t>
  </si>
  <si>
    <t>PAVAROLO</t>
  </si>
  <si>
    <t>273642930508767101</t>
  </si>
  <si>
    <t>11143666</t>
  </si>
  <si>
    <t>CARAMAGNA PIEMONTE</t>
  </si>
  <si>
    <t>274542930448087501</t>
  </si>
  <si>
    <t>12655940</t>
  </si>
  <si>
    <t>MONCUCCO TORINESE</t>
  </si>
  <si>
    <t>275242930464028901</t>
  </si>
  <si>
    <t>11120510</t>
  </si>
  <si>
    <t>POMARO MONFERRATO</t>
  </si>
  <si>
    <t>275442930464639801</t>
  </si>
  <si>
    <t>11119575</t>
  </si>
  <si>
    <t>TRISOBBIO</t>
  </si>
  <si>
    <t>275442930527084202</t>
  </si>
  <si>
    <t>90709</t>
  </si>
  <si>
    <t>RACCONIGI</t>
  </si>
  <si>
    <t>278842930477822401</t>
  </si>
  <si>
    <t>11127630</t>
  </si>
  <si>
    <t>CASELETTE</t>
  </si>
  <si>
    <t>278942930525158501</t>
  </si>
  <si>
    <t>11119820</t>
  </si>
  <si>
    <t>SALE</t>
  </si>
  <si>
    <t>279748535243533501</t>
  </si>
  <si>
    <t>31046814</t>
  </si>
  <si>
    <t>UNIONE DEI COMUNI TERRE DI FIUME</t>
  </si>
  <si>
    <t>281748232801150001</t>
  </si>
  <si>
    <t>30855965</t>
  </si>
  <si>
    <t>UNIONE MONTANA VALLE SACRA</t>
  </si>
  <si>
    <t>282143113475093502</t>
  </si>
  <si>
    <t>29879396</t>
  </si>
  <si>
    <t>UNIONE MONTANA VALLE VARAITA</t>
  </si>
  <si>
    <t>283342930528881501</t>
  </si>
  <si>
    <t>11121553</t>
  </si>
  <si>
    <t>ROASCIO</t>
  </si>
  <si>
    <t>283442930510207402</t>
  </si>
  <si>
    <t>11120657</t>
  </si>
  <si>
    <t>CASTELNUOVO DI CEVA</t>
  </si>
  <si>
    <t>283542930519666102</t>
  </si>
  <si>
    <t>11120547</t>
  </si>
  <si>
    <t>MELLE</t>
  </si>
  <si>
    <t>283842930532141702</t>
  </si>
  <si>
    <t>11120620</t>
  </si>
  <si>
    <t>CELLA MONTE</t>
  </si>
  <si>
    <t>284242930542269101</t>
  </si>
  <si>
    <t>11118966</t>
  </si>
  <si>
    <t>PRALUNGO</t>
  </si>
  <si>
    <t>285042930530335901</t>
  </si>
  <si>
    <t>727318</t>
  </si>
  <si>
    <t>SANFRONT</t>
  </si>
  <si>
    <t>285342930477479902</t>
  </si>
  <si>
    <t>11131035</t>
  </si>
  <si>
    <t>PRASCORSANO</t>
  </si>
  <si>
    <t>286742930533445401</t>
  </si>
  <si>
    <t>85097</t>
  </si>
  <si>
    <t>MOLINO DEI TORTI</t>
  </si>
  <si>
    <t>287542930471836801</t>
  </si>
  <si>
    <t>11136562</t>
  </si>
  <si>
    <t>SILLAVENGO</t>
  </si>
  <si>
    <t>288842930452286102</t>
  </si>
  <si>
    <t>11119752</t>
  </si>
  <si>
    <t>SOMMARIVA DEL BOSCO</t>
  </si>
  <si>
    <t>8 - OLTRE 250.000</t>
  </si>
  <si>
    <t>291942930446774202</t>
  </si>
  <si>
    <t>12504099</t>
  </si>
  <si>
    <t>COSSOMBRATO</t>
  </si>
  <si>
    <t>292242930515574002</t>
  </si>
  <si>
    <t>12534314</t>
  </si>
  <si>
    <t>CASTELNUOVO BELBO</t>
  </si>
  <si>
    <t>296342930508236301</t>
  </si>
  <si>
    <t>11135990</t>
  </si>
  <si>
    <t>CANTARANA</t>
  </si>
  <si>
    <t>296342930517781701</t>
  </si>
  <si>
    <t>12649182</t>
  </si>
  <si>
    <t>IGLIANO</t>
  </si>
  <si>
    <t>297242930550572001</t>
  </si>
  <si>
    <t>727117</t>
  </si>
  <si>
    <t>VERZUOLO</t>
  </si>
  <si>
    <t>298542930475335702</t>
  </si>
  <si>
    <t>7944</t>
  </si>
  <si>
    <t>SAN DAMIANO D'ASTI</t>
  </si>
  <si>
    <t>298542930528293701</t>
  </si>
  <si>
    <t>11120875</t>
  </si>
  <si>
    <t>TREZZO TINELLA</t>
  </si>
  <si>
    <t>301842930544711402</t>
  </si>
  <si>
    <t>290066</t>
  </si>
  <si>
    <t>LOCANA</t>
  </si>
  <si>
    <t>302042930474602301</t>
  </si>
  <si>
    <t>11121227</t>
  </si>
  <si>
    <t>MONTALDO ROERO</t>
  </si>
  <si>
    <t>303442929946432702</t>
  </si>
  <si>
    <t>11131014</t>
  </si>
  <si>
    <t>COAZZE</t>
  </si>
  <si>
    <t>303442930545079501</t>
  </si>
  <si>
    <t>19729041</t>
  </si>
  <si>
    <t>U.C. COLLINE ALFIERI</t>
  </si>
  <si>
    <t>303642928077879902</t>
  </si>
  <si>
    <t>11143690</t>
  </si>
  <si>
    <t>CAVALLERLEONE</t>
  </si>
  <si>
    <t>304142930516774902</t>
  </si>
  <si>
    <t>11119448</t>
  </si>
  <si>
    <t>ARBORIO</t>
  </si>
  <si>
    <t>304742930530586601</t>
  </si>
  <si>
    <t>37934</t>
  </si>
  <si>
    <t>BORGOSESIA</t>
  </si>
  <si>
    <t>306442930517138902</t>
  </si>
  <si>
    <t>11143132</t>
  </si>
  <si>
    <t>CIGLIÈ</t>
  </si>
  <si>
    <t>307142930474623902</t>
  </si>
  <si>
    <t>11119656</t>
  </si>
  <si>
    <t>MONGRANDO</t>
  </si>
  <si>
    <t>307842930474310501</t>
  </si>
  <si>
    <t>29466828</t>
  </si>
  <si>
    <t>UNIONE DEI COMUNI COLLINE E RIVE DEL CERVO</t>
  </si>
  <si>
    <t>307944363070892901</t>
  </si>
  <si>
    <t>29850312</t>
  </si>
  <si>
    <t>UNIONE DI COMUNI TERRE DI VINI E DI TARTUFI</t>
  </si>
  <si>
    <t>308042930455771602</t>
  </si>
  <si>
    <t>11120380</t>
  </si>
  <si>
    <t>FRASSINELLO MONFERRATO</t>
  </si>
  <si>
    <t>308142930529668602</t>
  </si>
  <si>
    <t>11120305</t>
  </si>
  <si>
    <t>CONIOLO</t>
  </si>
  <si>
    <t>308542930477019402</t>
  </si>
  <si>
    <t>11141212</t>
  </si>
  <si>
    <t>GUARDABOSONE</t>
  </si>
  <si>
    <t>308742930465134201</t>
  </si>
  <si>
    <t>11119960</t>
  </si>
  <si>
    <t>BEURA-CARDEZZA</t>
  </si>
  <si>
    <t>309142929118744101</t>
  </si>
  <si>
    <t>11119883</t>
  </si>
  <si>
    <t>CASTELLAZZO NOVARESE</t>
  </si>
  <si>
    <t>309442930462659701</t>
  </si>
  <si>
    <t>699242</t>
  </si>
  <si>
    <t>DESANA</t>
  </si>
  <si>
    <t>309742930510620701</t>
  </si>
  <si>
    <t>11142877</t>
  </si>
  <si>
    <t>ALBIANO D'IVREA</t>
  </si>
  <si>
    <t>312242930543752601</t>
  </si>
  <si>
    <t>11142897</t>
  </si>
  <si>
    <t>PALAZZO CANAVESE</t>
  </si>
  <si>
    <t>312842930542735201</t>
  </si>
  <si>
    <t>11119843</t>
  </si>
  <si>
    <t>SILVANO D'ORBA</t>
  </si>
  <si>
    <t>313042930517111502</t>
  </si>
  <si>
    <t>66252</t>
  </si>
  <si>
    <t>CARRÙ</t>
  </si>
  <si>
    <t>313142930516351402</t>
  </si>
  <si>
    <t>11132243</t>
  </si>
  <si>
    <t>BOBBIO PELLICE</t>
  </si>
  <si>
    <t>313442930533729502</t>
  </si>
  <si>
    <t>11135787</t>
  </si>
  <si>
    <t>ALBANO VERCELLESE</t>
  </si>
  <si>
    <t>314742930543917201</t>
  </si>
  <si>
    <t>11142446</t>
  </si>
  <si>
    <t>FRONT</t>
  </si>
  <si>
    <t>314942930524836901</t>
  </si>
  <si>
    <t>11121271</t>
  </si>
  <si>
    <t>PIOZZO</t>
  </si>
  <si>
    <t>315442930531999501</t>
  </si>
  <si>
    <t>11142763</t>
  </si>
  <si>
    <t>BAIRO</t>
  </si>
  <si>
    <t>315542930519478501</t>
  </si>
  <si>
    <t>11143606</t>
  </si>
  <si>
    <t>LOMBARDORE</t>
  </si>
  <si>
    <t>315842930530136202</t>
  </si>
  <si>
    <t>11119705</t>
  </si>
  <si>
    <t>BARGE</t>
  </si>
  <si>
    <t>316842930524674801</t>
  </si>
  <si>
    <t>11121294</t>
  </si>
  <si>
    <t>PONTECHIANALE</t>
  </si>
  <si>
    <t>317142930448776802</t>
  </si>
  <si>
    <t>96042</t>
  </si>
  <si>
    <t>FUBINE MONFERRATO</t>
  </si>
  <si>
    <t>317242930509868302</t>
  </si>
  <si>
    <t>11120674</t>
  </si>
  <si>
    <t>AGRATE CONTURBIA</t>
  </si>
  <si>
    <t>317242930541173401</t>
  </si>
  <si>
    <t>11117494</t>
  </si>
  <si>
    <t>MONTABONE</t>
  </si>
  <si>
    <t>318442930472979202</t>
  </si>
  <si>
    <t>11120808</t>
  </si>
  <si>
    <t>PRAZZO</t>
  </si>
  <si>
    <t>318542929194731901</t>
  </si>
  <si>
    <t>11142113</t>
  </si>
  <si>
    <t>CERES</t>
  </si>
  <si>
    <t>319242930541495002</t>
  </si>
  <si>
    <t>11142629</t>
  </si>
  <si>
    <t>MONGIARDINO LIGURE</t>
  </si>
  <si>
    <t>319342930472134402</t>
  </si>
  <si>
    <t>11120527</t>
  </si>
  <si>
    <t>MONASTEROLO CASOTTO</t>
  </si>
  <si>
    <t>319842930475987901</t>
  </si>
  <si>
    <t>28936704</t>
  </si>
  <si>
    <t>UNIONE DEI COMUNI DI MONCALIERI, TROFARELLO, LA LOGGIA</t>
  </si>
  <si>
    <t>322142930541473402</t>
  </si>
  <si>
    <t>11121165</t>
  </si>
  <si>
    <t>MONFORTE D'ALBA</t>
  </si>
  <si>
    <t>323342930509386901</t>
  </si>
  <si>
    <t>720174</t>
  </si>
  <si>
    <t>CAVALLIRIO</t>
  </si>
  <si>
    <t>323542930477670101</t>
  </si>
  <si>
    <t>19716125</t>
  </si>
  <si>
    <t>COMUNITA' COLLINARE VIGNE E VINI</t>
  </si>
  <si>
    <t>323742930516063802</t>
  </si>
  <si>
    <t>11141436</t>
  </si>
  <si>
    <t>INCISA SCAPACCINO</t>
  </si>
  <si>
    <t>325246176039890301</t>
  </si>
  <si>
    <t>30453583</t>
  </si>
  <si>
    <t>UNIONE DEI COMUNI MONTANI VALSANGONE</t>
  </si>
  <si>
    <t>325744778490341601</t>
  </si>
  <si>
    <t>800000745</t>
  </si>
  <si>
    <t>UNIONE MONTANA VALLE DEL CERVO-LA BURSCH</t>
  </si>
  <si>
    <t>325842927959121701</t>
  </si>
  <si>
    <t>11143042</t>
  </si>
  <si>
    <t>BROSSO</t>
  </si>
  <si>
    <t>327442930518731202</t>
  </si>
  <si>
    <t>11141113</t>
  </si>
  <si>
    <t>CERVATTO</t>
  </si>
  <si>
    <t>327842930545368201</t>
  </si>
  <si>
    <t>11131065</t>
  </si>
  <si>
    <t>SAN BENIGNO CANAVESE</t>
  </si>
  <si>
    <t>328142930525625702</t>
  </si>
  <si>
    <t>703000</t>
  </si>
  <si>
    <t>TRECATE</t>
  </si>
  <si>
    <t>328842930458449401</t>
  </si>
  <si>
    <t>11141342</t>
  </si>
  <si>
    <t>RIMELLA</t>
  </si>
  <si>
    <t>329342930450180801</t>
  </si>
  <si>
    <t>5944</t>
  </si>
  <si>
    <t>329742930510530302</t>
  </si>
  <si>
    <t>11117269</t>
  </si>
  <si>
    <t>BUBBIO</t>
  </si>
  <si>
    <t>332542930464905401</t>
  </si>
  <si>
    <t>728374</t>
  </si>
  <si>
    <t>BUSSOLENO</t>
  </si>
  <si>
    <t>333342930544586401</t>
  </si>
  <si>
    <t>11119635</t>
  </si>
  <si>
    <t>PIEDICAVALLO</t>
  </si>
  <si>
    <t>333643113474670202</t>
  </si>
  <si>
    <t>29845870</t>
  </si>
  <si>
    <t>UNIONE MONTANA DEI COMUNI DEL MONVISO</t>
  </si>
  <si>
    <t>334742930550062701</t>
  </si>
  <si>
    <t>11141413</t>
  </si>
  <si>
    <t>SERRAVALLE SESIA</t>
  </si>
  <si>
    <t>334942930519074702</t>
  </si>
  <si>
    <t>11117524</t>
  </si>
  <si>
    <t>CASTELLETTO SOPRA TICINO</t>
  </si>
  <si>
    <t>335642930473582201</t>
  </si>
  <si>
    <t>11141270</t>
  </si>
  <si>
    <t>POSTUA</t>
  </si>
  <si>
    <t>336251514914559001</t>
  </si>
  <si>
    <t>31574385</t>
  </si>
  <si>
    <t>ALTO SERMENZA</t>
  </si>
  <si>
    <t>336542928235791602</t>
  </si>
  <si>
    <t>12653663</t>
  </si>
  <si>
    <t>ALBUGNANO</t>
  </si>
  <si>
    <t>337342930456181701</t>
  </si>
  <si>
    <t>11139869</t>
  </si>
  <si>
    <t>MONTEU ROERO</t>
  </si>
  <si>
    <t>339242930220743401</t>
  </si>
  <si>
    <t>11120131</t>
  </si>
  <si>
    <t>MASSIOLA</t>
  </si>
  <si>
    <t>339842930550330402</t>
  </si>
  <si>
    <t>11129407</t>
  </si>
  <si>
    <t>PIOBESI TORINESE</t>
  </si>
  <si>
    <t>341342930477720902</t>
  </si>
  <si>
    <t>11120429</t>
  </si>
  <si>
    <t>MAGLIANO ALPI</t>
  </si>
  <si>
    <t>341742930469756902</t>
  </si>
  <si>
    <t>35677</t>
  </si>
  <si>
    <t>STRESA</t>
  </si>
  <si>
    <t>342742930540958102</t>
  </si>
  <si>
    <t>11143067</t>
  </si>
  <si>
    <t>OGGEBBIO</t>
  </si>
  <si>
    <t>343542930548828801</t>
  </si>
  <si>
    <t>11142067</t>
  </si>
  <si>
    <t>STRONA</t>
  </si>
  <si>
    <t>344042930455560502</t>
  </si>
  <si>
    <t>11126735</t>
  </si>
  <si>
    <t>ORIO CANAVESE</t>
  </si>
  <si>
    <t>345242930535683001</t>
  </si>
  <si>
    <t>11128314</t>
  </si>
  <si>
    <t>VISCHE</t>
  </si>
  <si>
    <t>345342929544053901</t>
  </si>
  <si>
    <t>11129817</t>
  </si>
  <si>
    <t>GIVOLETTO</t>
  </si>
  <si>
    <t>346842930518058602</t>
  </si>
  <si>
    <t>11301308</t>
  </si>
  <si>
    <t>DRONERO</t>
  </si>
  <si>
    <t>347342930541527202</t>
  </si>
  <si>
    <t>83787</t>
  </si>
  <si>
    <t>LOREGLIA</t>
  </si>
  <si>
    <t>348742930550264202</t>
  </si>
  <si>
    <t>723084</t>
  </si>
  <si>
    <t>SAN RAFFAELE CIMENA</t>
  </si>
  <si>
    <t>349042930477020501</t>
  </si>
  <si>
    <t>26279368</t>
  </si>
  <si>
    <t>UNIONE MONTANA ALTA OSSOLA</t>
  </si>
  <si>
    <t>349942930453287002</t>
  </si>
  <si>
    <t>68467</t>
  </si>
  <si>
    <t>QUARNA SOTTO</t>
  </si>
  <si>
    <t>351142930518610302</t>
  </si>
  <si>
    <t>35269</t>
  </si>
  <si>
    <t>CERANO</t>
  </si>
  <si>
    <t>351542930542888401</t>
  </si>
  <si>
    <t>39336</t>
  </si>
  <si>
    <t>SAVIGLIANO</t>
  </si>
  <si>
    <t>352442930453460201</t>
  </si>
  <si>
    <t>11130679</t>
  </si>
  <si>
    <t>VILLASTELLONE</t>
  </si>
  <si>
    <t>352542930469163501</t>
  </si>
  <si>
    <t>11142769</t>
  </si>
  <si>
    <t>PONT-CANAVESE</t>
  </si>
  <si>
    <t>353842930476422401</t>
  </si>
  <si>
    <t>12534558</t>
  </si>
  <si>
    <t>RIVA PRESSO CHIERI</t>
  </si>
  <si>
    <t>354642930520764501</t>
  </si>
  <si>
    <t>11143352</t>
  </si>
  <si>
    <t>MARTINIANA PO</t>
  </si>
  <si>
    <t>357942929642451502</t>
  </si>
  <si>
    <t>727411</t>
  </si>
  <si>
    <t>LOMBRIASCO</t>
  </si>
  <si>
    <t>357942930184642001</t>
  </si>
  <si>
    <t>720711</t>
  </si>
  <si>
    <t>BORGOMANERO</t>
  </si>
  <si>
    <t>358242930460895502</t>
  </si>
  <si>
    <t>94618</t>
  </si>
  <si>
    <t>BRA</t>
  </si>
  <si>
    <t>358742930549587401</t>
  </si>
  <si>
    <t>11119495</t>
  </si>
  <si>
    <t>RIVE</t>
  </si>
  <si>
    <t>359642930460549701</t>
  </si>
  <si>
    <t>11116467</t>
  </si>
  <si>
    <t>REVIGLIASCO D'ASTI</t>
  </si>
  <si>
    <t>361542930508297202</t>
  </si>
  <si>
    <t>11120805</t>
  </si>
  <si>
    <t>ARMENO</t>
  </si>
  <si>
    <t>361642930480458002</t>
  </si>
  <si>
    <t>393919</t>
  </si>
  <si>
    <t>VENAUS</t>
  </si>
  <si>
    <t>362042930544823201</t>
  </si>
  <si>
    <t>11119894</t>
  </si>
  <si>
    <t>INVORIO</t>
  </si>
  <si>
    <t>362242930460297302</t>
  </si>
  <si>
    <t>11117270</t>
  </si>
  <si>
    <t>CASSINASCO</t>
  </si>
  <si>
    <t>362442930465016701</t>
  </si>
  <si>
    <t>11121067</t>
  </si>
  <si>
    <t>MONCHIERO</t>
  </si>
  <si>
    <t>363242930533930601</t>
  </si>
  <si>
    <t>12533579</t>
  </si>
  <si>
    <t>CORSIONE</t>
  </si>
  <si>
    <t>363642929704205701</t>
  </si>
  <si>
    <t>11117305</t>
  </si>
  <si>
    <t>CALOSSO</t>
  </si>
  <si>
    <t>363942927929319102</t>
  </si>
  <si>
    <t>11119466</t>
  </si>
  <si>
    <t>CAMINO</t>
  </si>
  <si>
    <t>364842930545377702</t>
  </si>
  <si>
    <t>725705</t>
  </si>
  <si>
    <t>AZEGLIO</t>
  </si>
  <si>
    <t>366042930524678302</t>
  </si>
  <si>
    <t>11141122</t>
  </si>
  <si>
    <t>SANTENA</t>
  </si>
  <si>
    <t>366442930536502602</t>
  </si>
  <si>
    <t>15354446</t>
  </si>
  <si>
    <t>U.C. COSER BASSA VERCELLESE</t>
  </si>
  <si>
    <t>366842930476474902</t>
  </si>
  <si>
    <t>11120391</t>
  </si>
  <si>
    <t>TREVILLE</t>
  </si>
  <si>
    <t>366842930544745901</t>
  </si>
  <si>
    <t>11143367</t>
  </si>
  <si>
    <t>CRISSOLO</t>
  </si>
  <si>
    <t>367342930531717502</t>
  </si>
  <si>
    <t>11120524</t>
  </si>
  <si>
    <t>PARETO</t>
  </si>
  <si>
    <t>367347332844569101</t>
  </si>
  <si>
    <t>30825250</t>
  </si>
  <si>
    <t>UNIONE MONTANA DEL MONTE REGALE</t>
  </si>
  <si>
    <t>368542930472747002</t>
  </si>
  <si>
    <t>11120239</t>
  </si>
  <si>
    <t>MONESIGLIO</t>
  </si>
  <si>
    <t>368942929160959801</t>
  </si>
  <si>
    <t>11120090</t>
  </si>
  <si>
    <t>GARBAGNA</t>
  </si>
  <si>
    <t>371242930477195101</t>
  </si>
  <si>
    <t>11136011</t>
  </si>
  <si>
    <t>PENANGO</t>
  </si>
  <si>
    <t>371542930453662501</t>
  </si>
  <si>
    <t>11140922</t>
  </si>
  <si>
    <t>ZIMONE</t>
  </si>
  <si>
    <t>372042930465107002</t>
  </si>
  <si>
    <t>84125</t>
  </si>
  <si>
    <t>CASALEGGIO BOIRO</t>
  </si>
  <si>
    <t>372842930470223101</t>
  </si>
  <si>
    <t>11130050</t>
  </si>
  <si>
    <t>VILLAFRANCA PIEMONTE</t>
  </si>
  <si>
    <t>372842930518254302</t>
  </si>
  <si>
    <t>11120091</t>
  </si>
  <si>
    <t>AVOLASCA</t>
  </si>
  <si>
    <t>373042929735805402</t>
  </si>
  <si>
    <t>11118644</t>
  </si>
  <si>
    <t>CASTELLINALDO D'ALBA</t>
  </si>
  <si>
    <t>373042930545550402</t>
  </si>
  <si>
    <t>11143076</t>
  </si>
  <si>
    <t>SETTIMO VITTONE</t>
  </si>
  <si>
    <t>373242930529193902</t>
  </si>
  <si>
    <t>11135745</t>
  </si>
  <si>
    <t>RITTANA</t>
  </si>
  <si>
    <t>373642929543954001</t>
  </si>
  <si>
    <t>11121050</t>
  </si>
  <si>
    <t>CASTELLETTO STURA</t>
  </si>
  <si>
    <t>374142930516963102</t>
  </si>
  <si>
    <t>11119985</t>
  </si>
  <si>
    <t>BALOCCO</t>
  </si>
  <si>
    <t>375842930456000201</t>
  </si>
  <si>
    <t>11143476</t>
  </si>
  <si>
    <t>NONE</t>
  </si>
  <si>
    <t>376342930526305002</t>
  </si>
  <si>
    <t>11143030</t>
  </si>
  <si>
    <t>PEROSA CANAVESE</t>
  </si>
  <si>
    <t>376842929303779501</t>
  </si>
  <si>
    <t>11143291</t>
  </si>
  <si>
    <t>ISOLABELLA</t>
  </si>
  <si>
    <t>378142930534621701</t>
  </si>
  <si>
    <t>71923</t>
  </si>
  <si>
    <t>BOSIO</t>
  </si>
  <si>
    <t>379142930462597802</t>
  </si>
  <si>
    <t>11143440</t>
  </si>
  <si>
    <t>GAMBASCA</t>
  </si>
  <si>
    <t>379851560626867701</t>
  </si>
  <si>
    <t>31574393</t>
  </si>
  <si>
    <t>CELLIO CON BREIA</t>
  </si>
  <si>
    <t>381142928258160401</t>
  </si>
  <si>
    <t>11120495</t>
  </si>
  <si>
    <t>CASTELLAR GUIDOBONO</t>
  </si>
  <si>
    <t>381242930530479402</t>
  </si>
  <si>
    <t>11137499</t>
  </si>
  <si>
    <t>BORGO TICINO</t>
  </si>
  <si>
    <t>381342930464663802</t>
  </si>
  <si>
    <t>11119934</t>
  </si>
  <si>
    <t>CAMBIASCA</t>
  </si>
  <si>
    <t>381642930462800901</t>
  </si>
  <si>
    <t>12502794</t>
  </si>
  <si>
    <t>ALPETTE</t>
  </si>
  <si>
    <t>381842930473491101</t>
  </si>
  <si>
    <t>11119897</t>
  </si>
  <si>
    <t>PRIOCCA</t>
  </si>
  <si>
    <t>383242928021739302</t>
  </si>
  <si>
    <t>726262</t>
  </si>
  <si>
    <t>CANNOBIO</t>
  </si>
  <si>
    <t>385542929501805001</t>
  </si>
  <si>
    <t>11120100</t>
  </si>
  <si>
    <t>MELAZZO</t>
  </si>
  <si>
    <t>386142929047985301</t>
  </si>
  <si>
    <t>11121163</t>
  </si>
  <si>
    <t>CARTIGNANO</t>
  </si>
  <si>
    <t>386142930517200602</t>
  </si>
  <si>
    <t>11119906</t>
  </si>
  <si>
    <t>BARBARESCO</t>
  </si>
  <si>
    <t>386342930509658701</t>
  </si>
  <si>
    <t>11120752</t>
  </si>
  <si>
    <t>CISSONE</t>
  </si>
  <si>
    <t>386642930508954301</t>
  </si>
  <si>
    <t>11118691</t>
  </si>
  <si>
    <t>CALTIGNAGA</t>
  </si>
  <si>
    <t>387542930524891601</t>
  </si>
  <si>
    <t>290075</t>
  </si>
  <si>
    <t>RIBORDONE</t>
  </si>
  <si>
    <t>387742930547812502</t>
  </si>
  <si>
    <t>99742</t>
  </si>
  <si>
    <t>SERRALUNGA D'ALBA</t>
  </si>
  <si>
    <t>389347332958825701</t>
  </si>
  <si>
    <t>30825252</t>
  </si>
  <si>
    <t>UNIONE MONTANA MONDOLE</t>
  </si>
  <si>
    <t>391244778077251201</t>
  </si>
  <si>
    <t>800000743</t>
  </si>
  <si>
    <t>UNIONE MONTANA DEI COMUNI DELLA VALSESIA</t>
  </si>
  <si>
    <t>391442930534416501</t>
  </si>
  <si>
    <t>11118027</t>
  </si>
  <si>
    <t>SAMPEYRE</t>
  </si>
  <si>
    <t>391642930523212602</t>
  </si>
  <si>
    <t>246756</t>
  </si>
  <si>
    <t>PORTE</t>
  </si>
  <si>
    <t>391842930517761402</t>
  </si>
  <si>
    <t>11118883</t>
  </si>
  <si>
    <t>BORGO D'ALE</t>
  </si>
  <si>
    <t>392042929704089602</t>
  </si>
  <si>
    <t>11140692</t>
  </si>
  <si>
    <t>MASSAZZA</t>
  </si>
  <si>
    <t>394042930459453101</t>
  </si>
  <si>
    <t>11118822</t>
  </si>
  <si>
    <t>CARESANA</t>
  </si>
  <si>
    <t>394442930510586502</t>
  </si>
  <si>
    <t>11120589</t>
  </si>
  <si>
    <t>CERRETO GRUE</t>
  </si>
  <si>
    <t>394542930461458602</t>
  </si>
  <si>
    <t>11120860</t>
  </si>
  <si>
    <t>BAGNOLO PIEMONTE</t>
  </si>
  <si>
    <t>394842928269821601</t>
  </si>
  <si>
    <t>11141990</t>
  </si>
  <si>
    <t>BRUSASCO</t>
  </si>
  <si>
    <t>397042930476226001</t>
  </si>
  <si>
    <t>11120023</t>
  </si>
  <si>
    <t>GOTTASECCA</t>
  </si>
  <si>
    <t>397642930475479502</t>
  </si>
  <si>
    <t>11120434</t>
  </si>
  <si>
    <t>COMIGNAGO</t>
  </si>
  <si>
    <t>399642927979893401</t>
  </si>
  <si>
    <t>91240</t>
  </si>
  <si>
    <t>ARIZZANO</t>
  </si>
  <si>
    <t>399742930528621802</t>
  </si>
  <si>
    <t>79589</t>
  </si>
  <si>
    <t>MONTALDO BORMIDA</t>
  </si>
  <si>
    <t>399842930477787802</t>
  </si>
  <si>
    <t>11135544</t>
  </si>
  <si>
    <t>QUINTO VERCELLESE</t>
  </si>
  <si>
    <t>401642930471936801</t>
  </si>
  <si>
    <t>11119992</t>
  </si>
  <si>
    <t>VANZONE CON SAN CARLO</t>
  </si>
  <si>
    <t>401746003347354501</t>
  </si>
  <si>
    <t>30453527</t>
  </si>
  <si>
    <t>UNIONE DI COMUNI TERRE ASTIANE</t>
  </si>
  <si>
    <t>402142930525329602</t>
  </si>
  <si>
    <t>11119919</t>
  </si>
  <si>
    <t>SUNO</t>
  </si>
  <si>
    <t>402742930538104702</t>
  </si>
  <si>
    <t>11119703</t>
  </si>
  <si>
    <t>SANT'AGATA FOSSILI</t>
  </si>
  <si>
    <t>403342930479456202</t>
  </si>
  <si>
    <t>725752</t>
  </si>
  <si>
    <t>PIVERONE</t>
  </si>
  <si>
    <t>405242930542378301</t>
  </si>
  <si>
    <t>360468</t>
  </si>
  <si>
    <t>PAVONE CANAVESE</t>
  </si>
  <si>
    <t>406042930527059902</t>
  </si>
  <si>
    <t>11120498</t>
  </si>
  <si>
    <t>SAN GIORGIO MONFERRATO</t>
  </si>
  <si>
    <t>406142930465603601</t>
  </si>
  <si>
    <t>11143710</t>
  </si>
  <si>
    <t>VILLAR DORA</t>
  </si>
  <si>
    <t>406142930480624702</t>
  </si>
  <si>
    <t>11135670</t>
  </si>
  <si>
    <t>TORNACO</t>
  </si>
  <si>
    <t>406242930448090402</t>
  </si>
  <si>
    <t>11143753</t>
  </si>
  <si>
    <t>VAL DELLA TORRE</t>
  </si>
  <si>
    <t>406842930476564801</t>
  </si>
  <si>
    <t>70187</t>
  </si>
  <si>
    <t>SANT'ALBANO STURA</t>
  </si>
  <si>
    <t>407742930465061701</t>
  </si>
  <si>
    <t>11137464</t>
  </si>
  <si>
    <t>FRESONARA</t>
  </si>
  <si>
    <t>407742930544345001</t>
  </si>
  <si>
    <t>11119481</t>
  </si>
  <si>
    <t>SAN CRISTOFORO</t>
  </si>
  <si>
    <t>407942930473018401</t>
  </si>
  <si>
    <t>11127701</t>
  </si>
  <si>
    <t>SAUZE D'OULX</t>
  </si>
  <si>
    <t>408242930522563502</t>
  </si>
  <si>
    <t>11120309</t>
  </si>
  <si>
    <t>MONCESTINO</t>
  </si>
  <si>
    <t>408342930477095702</t>
  </si>
  <si>
    <t>11136651</t>
  </si>
  <si>
    <t>MARETTO</t>
  </si>
  <si>
    <t>408842930457682702</t>
  </si>
  <si>
    <t>11120070</t>
  </si>
  <si>
    <t>TERZO</t>
  </si>
  <si>
    <t>409242930459718201</t>
  </si>
  <si>
    <t>98618</t>
  </si>
  <si>
    <t>412342930289588601</t>
  </si>
  <si>
    <t>11132193</t>
  </si>
  <si>
    <t>TAVAGNASCO</t>
  </si>
  <si>
    <t>412942930543086001</t>
  </si>
  <si>
    <t>19729141</t>
  </si>
  <si>
    <t>U.C. DEI COLLI DIVINI NEL CUORE DEL MONFERRATO</t>
  </si>
  <si>
    <t>414042930526910902</t>
  </si>
  <si>
    <t>11143485</t>
  </si>
  <si>
    <t>VIGONE</t>
  </si>
  <si>
    <t>414542930521761901</t>
  </si>
  <si>
    <t>11120799</t>
  </si>
  <si>
    <t>415242930544952501</t>
  </si>
  <si>
    <t>11120628</t>
  </si>
  <si>
    <t>GRINZANE CAVOUR</t>
  </si>
  <si>
    <t>416142930454167201</t>
  </si>
  <si>
    <t>11120057</t>
  </si>
  <si>
    <t>MIAZZINA</t>
  </si>
  <si>
    <t>418042930544336502</t>
  </si>
  <si>
    <t>11129624</t>
  </si>
  <si>
    <t>PIOSSASCO</t>
  </si>
  <si>
    <t>418442930528735301</t>
  </si>
  <si>
    <t>11120522</t>
  </si>
  <si>
    <t>MONTEMARZINO</t>
  </si>
  <si>
    <t>418442930530225202</t>
  </si>
  <si>
    <t>11127738</t>
  </si>
  <si>
    <t>SAN GERMANO CHISONE</t>
  </si>
  <si>
    <t>418642930452678002</t>
  </si>
  <si>
    <t>11119393</t>
  </si>
  <si>
    <t>GAVI</t>
  </si>
  <si>
    <t>419442930446618101</t>
  </si>
  <si>
    <t>11143436</t>
  </si>
  <si>
    <t>SCARNAFIGI</t>
  </si>
  <si>
    <t>419643113474987502</t>
  </si>
  <si>
    <t>29980023</t>
  </si>
  <si>
    <t>UNIONE MONTANA VALLE GRANA</t>
  </si>
  <si>
    <t>421542930478606501</t>
  </si>
  <si>
    <t>11120347</t>
  </si>
  <si>
    <t>SERRALUNGA DI CREA</t>
  </si>
  <si>
    <t>421547386623021801</t>
  </si>
  <si>
    <t>30584401</t>
  </si>
  <si>
    <t>UNIONE DEI COMUNI DI AIRASCA BURIASCO SCALENGHE</t>
  </si>
  <si>
    <t>422042929012799102</t>
  </si>
  <si>
    <t>11120056</t>
  </si>
  <si>
    <t>RE</t>
  </si>
  <si>
    <t>422942930517743102</t>
  </si>
  <si>
    <t>11120355</t>
  </si>
  <si>
    <t>CAMAGNA MONFERRATO</t>
  </si>
  <si>
    <t>423042930220628402</t>
  </si>
  <si>
    <t>11135657</t>
  </si>
  <si>
    <t>CASALVOLONE</t>
  </si>
  <si>
    <t>423142930529658201</t>
  </si>
  <si>
    <t>11118287</t>
  </si>
  <si>
    <t>VARZO</t>
  </si>
  <si>
    <t>423842929307319302</t>
  </si>
  <si>
    <t>727118</t>
  </si>
  <si>
    <t>FABBRICA CURONE</t>
  </si>
  <si>
    <t>423842930461862401</t>
  </si>
  <si>
    <t>11119994</t>
  </si>
  <si>
    <t>BOLZANO NOVARESE</t>
  </si>
  <si>
    <t>423942930473588601</t>
  </si>
  <si>
    <t>11143290</t>
  </si>
  <si>
    <t>PRALORMO</t>
  </si>
  <si>
    <t>424542930476618101</t>
  </si>
  <si>
    <t>209346</t>
  </si>
  <si>
    <t>SETTIMO TORINESE</t>
  </si>
  <si>
    <t>425142930517641001</t>
  </si>
  <si>
    <t>11143370</t>
  </si>
  <si>
    <t>LAGNASCO</t>
  </si>
  <si>
    <t>425442930517412402</t>
  </si>
  <si>
    <t>11120934</t>
  </si>
  <si>
    <t>LEVICE</t>
  </si>
  <si>
    <t>426242930541919002</t>
  </si>
  <si>
    <t>11140217</t>
  </si>
  <si>
    <t>MAGNANO</t>
  </si>
  <si>
    <t>427042930471020802</t>
  </si>
  <si>
    <t>19729096</t>
  </si>
  <si>
    <t>U.C. MONFERRATO VALLE VERSA</t>
  </si>
  <si>
    <t>427342930454849801</t>
  </si>
  <si>
    <t>11130312</t>
  </si>
  <si>
    <t>TROFARELLO</t>
  </si>
  <si>
    <t>427642930450569802</t>
  </si>
  <si>
    <t>11128608</t>
  </si>
  <si>
    <t>TORRE PELLICE</t>
  </si>
  <si>
    <t>427842930511054402</t>
  </si>
  <si>
    <t>727386</t>
  </si>
  <si>
    <t>AIRASCA</t>
  </si>
  <si>
    <t>428442930533635001</t>
  </si>
  <si>
    <t>11142025</t>
  </si>
  <si>
    <t>BARBANIA</t>
  </si>
  <si>
    <t>428742930455226301</t>
  </si>
  <si>
    <t>726821</t>
  </si>
  <si>
    <t>SALUGGIA</t>
  </si>
  <si>
    <t>429442930526423701</t>
  </si>
  <si>
    <t>11131765</t>
  </si>
  <si>
    <t>MATTIE</t>
  </si>
  <si>
    <t>431142930528814302</t>
  </si>
  <si>
    <t>32718</t>
  </si>
  <si>
    <t>MONASTERO BORMIDA</t>
  </si>
  <si>
    <t>434442930476749802</t>
  </si>
  <si>
    <t>11119877</t>
  </si>
  <si>
    <t>PONZONE</t>
  </si>
  <si>
    <t>434642930525286701</t>
  </si>
  <si>
    <t>10697319</t>
  </si>
  <si>
    <t>TRINITÀ</t>
  </si>
  <si>
    <t>437642930542057902</t>
  </si>
  <si>
    <t>11136033</t>
  </si>
  <si>
    <t>SAMBUCO</t>
  </si>
  <si>
    <t>439742930468869302</t>
  </si>
  <si>
    <t>11120717</t>
  </si>
  <si>
    <t>TORRE MONDOVÌ</t>
  </si>
  <si>
    <t>439742930534365702</t>
  </si>
  <si>
    <t>11135984</t>
  </si>
  <si>
    <t>CAMERANO CASASCO</t>
  </si>
  <si>
    <t>439942928197140001</t>
  </si>
  <si>
    <t>11120947</t>
  </si>
  <si>
    <t>CASTELLANIA COPPI</t>
  </si>
  <si>
    <t>441542930528341302</t>
  </si>
  <si>
    <t>11120278</t>
  </si>
  <si>
    <t>ODALENGO PICCOLO</t>
  </si>
  <si>
    <t>444142930531489501</t>
  </si>
  <si>
    <t>11120024</t>
  </si>
  <si>
    <t>SALICETO</t>
  </si>
  <si>
    <t>444342929025526601</t>
  </si>
  <si>
    <t>11117621</t>
  </si>
  <si>
    <t>CIGLIANO</t>
  </si>
  <si>
    <t>444642930473703801</t>
  </si>
  <si>
    <t>11118719</t>
  </si>
  <si>
    <t>MONTÀ</t>
  </si>
  <si>
    <t>445042930538085702</t>
  </si>
  <si>
    <t>11120324</t>
  </si>
  <si>
    <t>VILLANOVA MONFERRATO</t>
  </si>
  <si>
    <t>445442930509399801</t>
  </si>
  <si>
    <t>11118986</t>
  </si>
  <si>
    <t>CAVALLERMAGGIORE</t>
  </si>
  <si>
    <t>446042930480613802</t>
  </si>
  <si>
    <t>11142336</t>
  </si>
  <si>
    <t>USSEGLIO</t>
  </si>
  <si>
    <t>447442930459006701</t>
  </si>
  <si>
    <t>11142298</t>
  </si>
  <si>
    <t>SAN MAURIZIO CANAVESE</t>
  </si>
  <si>
    <t>447742930527213302</t>
  </si>
  <si>
    <t>11131583</t>
  </si>
  <si>
    <t>VIDRACCO</t>
  </si>
  <si>
    <t>448455196713873301</t>
  </si>
  <si>
    <t>32109047</t>
  </si>
  <si>
    <t>LU E CUCCARO MONFERRATO</t>
  </si>
  <si>
    <t>448642930537036702</t>
  </si>
  <si>
    <t>11130384</t>
  </si>
  <si>
    <t>VISTRORIO</t>
  </si>
  <si>
    <t>452342930540695301</t>
  </si>
  <si>
    <t>11136261</t>
  </si>
  <si>
    <t>VILLA SAN SECONDO</t>
  </si>
  <si>
    <t>453142930458014602</t>
  </si>
  <si>
    <t>727427</t>
  </si>
  <si>
    <t>ROURE</t>
  </si>
  <si>
    <t>454242930477045102</t>
  </si>
  <si>
    <t>11121095</t>
  </si>
  <si>
    <t>LESEGNO</t>
  </si>
  <si>
    <t>454442930539269601</t>
  </si>
  <si>
    <t>11140717</t>
  </si>
  <si>
    <t>VERRONE</t>
  </si>
  <si>
    <t>455142930473987601</t>
  </si>
  <si>
    <t>11119202</t>
  </si>
  <si>
    <t>OCCHIEPPO INFERIORE</t>
  </si>
  <si>
    <t>455242930525565202</t>
  </si>
  <si>
    <t>716639</t>
  </si>
  <si>
    <t>MASSINO VISCONTI</t>
  </si>
  <si>
    <t>455542930543803602</t>
  </si>
  <si>
    <t>11141018</t>
  </si>
  <si>
    <t>MAGGIORA</t>
  </si>
  <si>
    <t>456042930456447502</t>
  </si>
  <si>
    <t>11126737</t>
  </si>
  <si>
    <t>MONTALENGHE</t>
  </si>
  <si>
    <t>456342930536247302</t>
  </si>
  <si>
    <t>11121433</t>
  </si>
  <si>
    <t>VIOLA</t>
  </si>
  <si>
    <t>456542930453086802</t>
  </si>
  <si>
    <t>11141189</t>
  </si>
  <si>
    <t>FRASSINETO PO</t>
  </si>
  <si>
    <t>457842930539063701</t>
  </si>
  <si>
    <t>11117237</t>
  </si>
  <si>
    <t>SESSAME</t>
  </si>
  <si>
    <t>458242930524238502</t>
  </si>
  <si>
    <t>11119404</t>
  </si>
  <si>
    <t>MONCRIVELLO</t>
  </si>
  <si>
    <t>458442930457513502</t>
  </si>
  <si>
    <t>11118724</t>
  </si>
  <si>
    <t>NEIVE</t>
  </si>
  <si>
    <t>459842930477617001</t>
  </si>
  <si>
    <t>11130219</t>
  </si>
  <si>
    <t>PRAMOLLO</t>
  </si>
  <si>
    <t>461442928235811802</t>
  </si>
  <si>
    <t>285866</t>
  </si>
  <si>
    <t>BRUZOLO</t>
  </si>
  <si>
    <t>461742930456999102</t>
  </si>
  <si>
    <t>99745</t>
  </si>
  <si>
    <t>RODDINO</t>
  </si>
  <si>
    <t>462342927979813301</t>
  </si>
  <si>
    <t>11141083</t>
  </si>
  <si>
    <t>ARIGNANO</t>
  </si>
  <si>
    <t>462842930525650701</t>
  </si>
  <si>
    <t>720868</t>
  </si>
  <si>
    <t>SOMMARIVA PERNO</t>
  </si>
  <si>
    <t>463342930545461902</t>
  </si>
  <si>
    <t>11143279</t>
  </si>
  <si>
    <t>LA LOGGIA</t>
  </si>
  <si>
    <t>463442930549415502</t>
  </si>
  <si>
    <t>101481</t>
  </si>
  <si>
    <t>RIVOLI</t>
  </si>
  <si>
    <t>463542930468513501</t>
  </si>
  <si>
    <t>11128725</t>
  </si>
  <si>
    <t>VAIE</t>
  </si>
  <si>
    <t>463842930465995402</t>
  </si>
  <si>
    <t>29546634</t>
  </si>
  <si>
    <t>UNIONE DEI COMUNI TERRE DAI MILLE COLORI</t>
  </si>
  <si>
    <t>463942928119476901</t>
  </si>
  <si>
    <t>11119503</t>
  </si>
  <si>
    <t>CRESSA</t>
  </si>
  <si>
    <t>464742928878383001</t>
  </si>
  <si>
    <t>11141986</t>
  </si>
  <si>
    <t>CASALBORGONE</t>
  </si>
  <si>
    <t>468042930474736401</t>
  </si>
  <si>
    <t>11119567</t>
  </si>
  <si>
    <t>NETRO</t>
  </si>
  <si>
    <t>469542930534434102</t>
  </si>
  <si>
    <t>11143600</t>
  </si>
  <si>
    <t>BOSCONERO</t>
  </si>
  <si>
    <t>472142930468182101</t>
  </si>
  <si>
    <t>11141474</t>
  </si>
  <si>
    <t>VAGLIO SERRA</t>
  </si>
  <si>
    <t>472542930523904701</t>
  </si>
  <si>
    <t>11141988</t>
  </si>
  <si>
    <t>RIVALBA</t>
  </si>
  <si>
    <t>472542930528826501</t>
  </si>
  <si>
    <t>11120499</t>
  </si>
  <si>
    <t>TERRUGGIA</t>
  </si>
  <si>
    <t>473642929189480701</t>
  </si>
  <si>
    <t>12533116</t>
  </si>
  <si>
    <t>INGRIA</t>
  </si>
  <si>
    <t>473742930453944302</t>
  </si>
  <si>
    <t>11143078</t>
  </si>
  <si>
    <t>MERCENASCO</t>
  </si>
  <si>
    <t>474142930545496402</t>
  </si>
  <si>
    <t>11141487</t>
  </si>
  <si>
    <t>LA MORRA</t>
  </si>
  <si>
    <t>474342927929265602</t>
  </si>
  <si>
    <t>11116565</t>
  </si>
  <si>
    <t>CAMERI</t>
  </si>
  <si>
    <t>474942930522669201</t>
  </si>
  <si>
    <t>12516211</t>
  </si>
  <si>
    <t>NOLE</t>
  </si>
  <si>
    <t>478042929000168302</t>
  </si>
  <si>
    <t>11119948</t>
  </si>
  <si>
    <t>CALASCA-CASTIGLIONE</t>
  </si>
  <si>
    <t>478742930520008402</t>
  </si>
  <si>
    <t>11120828</t>
  </si>
  <si>
    <t>MARMORA</t>
  </si>
  <si>
    <t>478842930456813102</t>
  </si>
  <si>
    <t>11119986</t>
  </si>
  <si>
    <t>MALESCO</t>
  </si>
  <si>
    <t>479242930531187502</t>
  </si>
  <si>
    <t>11130317</t>
  </si>
  <si>
    <t>CHIUSA DI SAN MICHELE</t>
  </si>
  <si>
    <t>479542930517473801</t>
  </si>
  <si>
    <t>11143689</t>
  </si>
  <si>
    <t>CASALGRASSO</t>
  </si>
  <si>
    <t>481842928748805202</t>
  </si>
  <si>
    <t>11131154</t>
  </si>
  <si>
    <t>LORANZÈ</t>
  </si>
  <si>
    <t>482642930450734601</t>
  </si>
  <si>
    <t>11124781</t>
  </si>
  <si>
    <t>TORRESINA</t>
  </si>
  <si>
    <t>483342930545459401</t>
  </si>
  <si>
    <t>11119888</t>
  </si>
  <si>
    <t>RIVALTA BORMIDA</t>
  </si>
  <si>
    <t>484042930520073202</t>
  </si>
  <si>
    <t>11119647</t>
  </si>
  <si>
    <t>TASSAROLO</t>
  </si>
  <si>
    <t>484342930479147702</t>
  </si>
  <si>
    <t>11141486</t>
  </si>
  <si>
    <t>VERDUNO</t>
  </si>
  <si>
    <t>484342930533303902</t>
  </si>
  <si>
    <t>11120144</t>
  </si>
  <si>
    <t>MONTECRESTESE</t>
  </si>
  <si>
    <t>484542929606003201</t>
  </si>
  <si>
    <t>11117264</t>
  </si>
  <si>
    <t>SAN GIORGIO SCARAMPI</t>
  </si>
  <si>
    <t>485142930531284002</t>
  </si>
  <si>
    <t>11143045</t>
  </si>
  <si>
    <t>TRAVERSELLA</t>
  </si>
  <si>
    <t>486042930528603402</t>
  </si>
  <si>
    <t>11136151</t>
  </si>
  <si>
    <t>MONTEMAGNO</t>
  </si>
  <si>
    <t>486242930517171402</t>
  </si>
  <si>
    <t>11119001</t>
  </si>
  <si>
    <t>GRAVELLONA TOCE</t>
  </si>
  <si>
    <t>488642930527052801</t>
  </si>
  <si>
    <t>11143079</t>
  </si>
  <si>
    <t>VIALFRÈ</t>
  </si>
  <si>
    <t>489042930544911202</t>
  </si>
  <si>
    <t>19728961</t>
  </si>
  <si>
    <t>COMUNITA' COLLINARE ALTO ASTIGIANO</t>
  </si>
  <si>
    <t>489442930526872502</t>
  </si>
  <si>
    <t>11118861</t>
  </si>
  <si>
    <t>TRONZANO VERCELLESE</t>
  </si>
  <si>
    <t>491142930509202201</t>
  </si>
  <si>
    <t>11141987</t>
  </si>
  <si>
    <t>CINZANO</t>
  </si>
  <si>
    <t>492942928623687402</t>
  </si>
  <si>
    <t>11120196</t>
  </si>
  <si>
    <t>CASTELNUOVO BORMIDA</t>
  </si>
  <si>
    <t>493242930453365101</t>
  </si>
  <si>
    <t>11136630</t>
  </si>
  <si>
    <t>QUARGNENTO</t>
  </si>
  <si>
    <t>494042930533700802</t>
  </si>
  <si>
    <t>11143384</t>
  </si>
  <si>
    <t>POLONGHERA</t>
  </si>
  <si>
    <t>495242930543124302</t>
  </si>
  <si>
    <t>701693</t>
  </si>
  <si>
    <t>REFRANCORE</t>
  </si>
  <si>
    <t>495842930477300401</t>
  </si>
  <si>
    <t>11131755</t>
  </si>
  <si>
    <t>LUSERNETTA</t>
  </si>
  <si>
    <t>495842930532802501</t>
  </si>
  <si>
    <t>11135611</t>
  </si>
  <si>
    <t>ROCCASPARVERA</t>
  </si>
  <si>
    <t>496642930459468201</t>
  </si>
  <si>
    <t>11120854</t>
  </si>
  <si>
    <t>BONVICINO</t>
  </si>
  <si>
    <t>497642929013014901</t>
  </si>
  <si>
    <t>11142881</t>
  </si>
  <si>
    <t>BANCHETTE</t>
  </si>
  <si>
    <t>497642930536253801</t>
  </si>
  <si>
    <t>20116191</t>
  </si>
  <si>
    <t>U.C. COLLINE DI LANGA E DEL BAROLO</t>
  </si>
  <si>
    <t>497942930474576401</t>
  </si>
  <si>
    <t>11120330</t>
  </si>
  <si>
    <t>SOLONGHELLO</t>
  </si>
  <si>
    <t>498742930476930701</t>
  </si>
  <si>
    <t>11121579</t>
  </si>
  <si>
    <t>FEISOGLIO</t>
  </si>
  <si>
    <t>498742930535870002</t>
  </si>
  <si>
    <t>77112</t>
  </si>
  <si>
    <t>VILLALVERNIA</t>
  </si>
  <si>
    <t>498942930509485002</t>
  </si>
  <si>
    <t>11136000</t>
  </si>
  <si>
    <t>CASORZO</t>
  </si>
  <si>
    <t>499142930456531901</t>
  </si>
  <si>
    <t>11120413</t>
  </si>
  <si>
    <t>OLIVOLA</t>
  </si>
  <si>
    <t>499242930548738301</t>
  </si>
  <si>
    <t>91501</t>
  </si>
  <si>
    <t>SERRAVALLE LANGHE</t>
  </si>
  <si>
    <t>501342930530242201</t>
  </si>
  <si>
    <t>11330060</t>
  </si>
  <si>
    <t>CISTERNA D'ASTI</t>
  </si>
  <si>
    <t>501442928865230702</t>
  </si>
  <si>
    <t>11136369</t>
  </si>
  <si>
    <t>ELVA</t>
  </si>
  <si>
    <t>502342930526203701</t>
  </si>
  <si>
    <t>701091</t>
  </si>
  <si>
    <t>VILLATA</t>
  </si>
  <si>
    <t>503042929331684901</t>
  </si>
  <si>
    <t>720348</t>
  </si>
  <si>
    <t>CIVIASCO</t>
  </si>
  <si>
    <t>504642930530044501</t>
  </si>
  <si>
    <t>11136204</t>
  </si>
  <si>
    <t>BUSCA</t>
  </si>
  <si>
    <t>504942930544768102</t>
  </si>
  <si>
    <t>11142182</t>
  </si>
  <si>
    <t>GROSCAVALLO</t>
  </si>
  <si>
    <t>505542930542699601</t>
  </si>
  <si>
    <t>29746644</t>
  </si>
  <si>
    <t>UNIONE DEI COMUNI CANELLI - MOASCA</t>
  </si>
  <si>
    <t>505942930528910001</t>
  </si>
  <si>
    <t>726221</t>
  </si>
  <si>
    <t>VIGNONE</t>
  </si>
  <si>
    <t>506551396115394201</t>
  </si>
  <si>
    <t>29045145</t>
  </si>
  <si>
    <t>MAPPANO</t>
  </si>
  <si>
    <t>507342930452489501</t>
  </si>
  <si>
    <t>11136146</t>
  </si>
  <si>
    <t>MONTECHIARO D'ASTI</t>
  </si>
  <si>
    <t>507542930465039802</t>
  </si>
  <si>
    <t>11118511</t>
  </si>
  <si>
    <t>CORTEMILIA</t>
  </si>
  <si>
    <t>507642930475155102</t>
  </si>
  <si>
    <t>136855</t>
  </si>
  <si>
    <t>CERRO TANARO</t>
  </si>
  <si>
    <t>507742930453695202</t>
  </si>
  <si>
    <t>11129328</t>
  </si>
  <si>
    <t>MATHI</t>
  </si>
  <si>
    <t>507842930515435302</t>
  </si>
  <si>
    <t>7758</t>
  </si>
  <si>
    <t>CANELLI</t>
  </si>
  <si>
    <t>509042930533248102</t>
  </si>
  <si>
    <t>97797</t>
  </si>
  <si>
    <t>NUCETTO</t>
  </si>
  <si>
    <t>509642928052225901</t>
  </si>
  <si>
    <t>12529999</t>
  </si>
  <si>
    <t>CASTAGNOLE MONFERRATO</t>
  </si>
  <si>
    <t>509842930528199402</t>
  </si>
  <si>
    <t>11116751</t>
  </si>
  <si>
    <t>ROCCHETTA TANARO</t>
  </si>
  <si>
    <t>512042930474491802</t>
  </si>
  <si>
    <t>11120242</t>
  </si>
  <si>
    <t>PADERNA</t>
  </si>
  <si>
    <t>512442930539616502</t>
  </si>
  <si>
    <t>20977052</t>
  </si>
  <si>
    <t>COMUNITA' COLLINARE DELLA VALCERRINA</t>
  </si>
  <si>
    <t>512742930537291401</t>
  </si>
  <si>
    <t>11117663</t>
  </si>
  <si>
    <t>ROMENTINO</t>
  </si>
  <si>
    <t>514242930529829401</t>
  </si>
  <si>
    <t>433914</t>
  </si>
  <si>
    <t>BIBIANA</t>
  </si>
  <si>
    <t>514342930544960202</t>
  </si>
  <si>
    <t>721587</t>
  </si>
  <si>
    <t>CERRINA MONFERRATO</t>
  </si>
  <si>
    <t>515742930516762801</t>
  </si>
  <si>
    <t>11135980</t>
  </si>
  <si>
    <t>BUTTIGLIERA D'ASTI</t>
  </si>
  <si>
    <t>515842930509301901</t>
  </si>
  <si>
    <t>11142883</t>
  </si>
  <si>
    <t>CAREMA</t>
  </si>
  <si>
    <t>517742930459785702</t>
  </si>
  <si>
    <t>11121252</t>
  </si>
  <si>
    <t>CASTIGLIONE FALLETTO</t>
  </si>
  <si>
    <t>518242929696964301</t>
  </si>
  <si>
    <t>11148587</t>
  </si>
  <si>
    <t>CASTELLO DI ANNONE</t>
  </si>
  <si>
    <t>518242930480673301</t>
  </si>
  <si>
    <t>11119672</t>
  </si>
  <si>
    <t>SAGLIANO MICCA</t>
  </si>
  <si>
    <t>518642930518090401</t>
  </si>
  <si>
    <t>11142767</t>
  </si>
  <si>
    <t>CASTELNUOVO NIGRA</t>
  </si>
  <si>
    <t>519242930535055702</t>
  </si>
  <si>
    <t>11127691</t>
  </si>
  <si>
    <t>PIANEZZA</t>
  </si>
  <si>
    <t>521642929820882502</t>
  </si>
  <si>
    <t>11135662</t>
  </si>
  <si>
    <t>LANDIONA</t>
  </si>
  <si>
    <t>521742929248984702</t>
  </si>
  <si>
    <t>11131362</t>
  </si>
  <si>
    <t>BORGIALLO</t>
  </si>
  <si>
    <t>521842930464664801</t>
  </si>
  <si>
    <t>11119925</t>
  </si>
  <si>
    <t>SEZZADIO</t>
  </si>
  <si>
    <t>522042930476800702</t>
  </si>
  <si>
    <t>71353</t>
  </si>
  <si>
    <t>SAN NAZZARO SESIA</t>
  </si>
  <si>
    <t>522142930516375802</t>
  </si>
  <si>
    <t>11136094</t>
  </si>
  <si>
    <t>DUSINO SAN MICHELE</t>
  </si>
  <si>
    <t>523242930533811701</t>
  </si>
  <si>
    <t>11140237</t>
  </si>
  <si>
    <t>POLLONE</t>
  </si>
  <si>
    <t>523442930464798501</t>
  </si>
  <si>
    <t>11142036</t>
  </si>
  <si>
    <t>CAMANDONA</t>
  </si>
  <si>
    <t>524642930507929602</t>
  </si>
  <si>
    <t>221681</t>
  </si>
  <si>
    <t>CALUSO</t>
  </si>
  <si>
    <t>525842930515830002</t>
  </si>
  <si>
    <t>11136016</t>
  </si>
  <si>
    <t>CALLIANO</t>
  </si>
  <si>
    <t>528443113474415402</t>
  </si>
  <si>
    <t>29845896</t>
  </si>
  <si>
    <t>UNIONE MONTANA ALTA LANGA</t>
  </si>
  <si>
    <t>529142930528514802</t>
  </si>
  <si>
    <t>11120084</t>
  </si>
  <si>
    <t>NEBBIUNO</t>
  </si>
  <si>
    <t>529242930549000602</t>
  </si>
  <si>
    <t>11120648</t>
  </si>
  <si>
    <t>VILLANOVA MONDOVÌ</t>
  </si>
  <si>
    <t>529742930460107701</t>
  </si>
  <si>
    <t>11132241</t>
  </si>
  <si>
    <t>VILLAR PELLICE</t>
  </si>
  <si>
    <t>531342930519090202</t>
  </si>
  <si>
    <t>11118295</t>
  </si>
  <si>
    <t>ROMAGNANO SESIA</t>
  </si>
  <si>
    <t>531542930542068501</t>
  </si>
  <si>
    <t>11119855</t>
  </si>
  <si>
    <t>FRANCAVILLA BISIO</t>
  </si>
  <si>
    <t>532242930542455601</t>
  </si>
  <si>
    <t>45386</t>
  </si>
  <si>
    <t>MASSERANO</t>
  </si>
  <si>
    <t>532542930543483502</t>
  </si>
  <si>
    <t>11116872</t>
  </si>
  <si>
    <t>OLEGGIO</t>
  </si>
  <si>
    <t>533042930464310102</t>
  </si>
  <si>
    <t>11119482</t>
  </si>
  <si>
    <t>ALZANO SCRIVIA</t>
  </si>
  <si>
    <t>533242930464522301</t>
  </si>
  <si>
    <t>11120233</t>
  </si>
  <si>
    <t>DENICE</t>
  </si>
  <si>
    <t>533342930461618601</t>
  </si>
  <si>
    <t>11142410</t>
  </si>
  <si>
    <t>CAFASSE</t>
  </si>
  <si>
    <t>533742930528841102</t>
  </si>
  <si>
    <t>11116120</t>
  </si>
  <si>
    <t>MONALE</t>
  </si>
  <si>
    <t>533842930532705502</t>
  </si>
  <si>
    <t>11142430</t>
  </si>
  <si>
    <t>CORIO</t>
  </si>
  <si>
    <t>534142930462567801</t>
  </si>
  <si>
    <t>11134474</t>
  </si>
  <si>
    <t>EXILLES</t>
  </si>
  <si>
    <t>535942930480358302</t>
  </si>
  <si>
    <t>11118872</t>
  </si>
  <si>
    <t>PIOBESI D'ALBA</t>
  </si>
  <si>
    <t>539142930533963502</t>
  </si>
  <si>
    <t>11304053</t>
  </si>
  <si>
    <t>TRANA</t>
  </si>
  <si>
    <t>539342930460514101</t>
  </si>
  <si>
    <t>11119637</t>
  </si>
  <si>
    <t>ROSAZZA</t>
  </si>
  <si>
    <t>539742930542241701</t>
  </si>
  <si>
    <t>11120844</t>
  </si>
  <si>
    <t>MONTICELLO D'ALBA</t>
  </si>
  <si>
    <t>542242930460488801</t>
  </si>
  <si>
    <t>42702</t>
  </si>
  <si>
    <t>CASSINE</t>
  </si>
  <si>
    <t>542442930459874901</t>
  </si>
  <si>
    <t>11117267</t>
  </si>
  <si>
    <t>CASTEL ROCCHERO</t>
  </si>
  <si>
    <t>543242930463811702</t>
  </si>
  <si>
    <t>11130930</t>
  </si>
  <si>
    <t>COLLERETTO GIACOSA</t>
  </si>
  <si>
    <t>543442930541462601</t>
  </si>
  <si>
    <t>11121015</t>
  </si>
  <si>
    <t>POZZOL GROPPO</t>
  </si>
  <si>
    <t>543942930454431102</t>
  </si>
  <si>
    <t>11119550</t>
  </si>
  <si>
    <t>PARODI LIGURE</t>
  </si>
  <si>
    <t>544142930477290902</t>
  </si>
  <si>
    <t>11118235</t>
  </si>
  <si>
    <t>GRAGLIA</t>
  </si>
  <si>
    <t>544342930461160202</t>
  </si>
  <si>
    <t>723333</t>
  </si>
  <si>
    <t>CIRIÈ</t>
  </si>
  <si>
    <t>544842930472859602</t>
  </si>
  <si>
    <t>11143756</t>
  </si>
  <si>
    <t>VALGIOIE</t>
  </si>
  <si>
    <t>545242930452170201</t>
  </si>
  <si>
    <t>11142170</t>
  </si>
  <si>
    <t>VALLANZENGO</t>
  </si>
  <si>
    <t>547042930474978302</t>
  </si>
  <si>
    <t>11121258</t>
  </si>
  <si>
    <t>MARSAGLIA</t>
  </si>
  <si>
    <t>547042930517487202</t>
  </si>
  <si>
    <t>11121244</t>
  </si>
  <si>
    <t>NOVELLO</t>
  </si>
  <si>
    <t>547042930531498801</t>
  </si>
  <si>
    <t>11136210</t>
  </si>
  <si>
    <t>ROCCABRUNA</t>
  </si>
  <si>
    <t>547742930526035202</t>
  </si>
  <si>
    <t>72598</t>
  </si>
  <si>
    <t>VOLTAGGIO</t>
  </si>
  <si>
    <t>548142928074373402</t>
  </si>
  <si>
    <t>413845</t>
  </si>
  <si>
    <t>BUROLO</t>
  </si>
  <si>
    <t>548742930539331401</t>
  </si>
  <si>
    <t>19610526</t>
  </si>
  <si>
    <t>U.C. ALTO MONFERRATO AQUESE</t>
  </si>
  <si>
    <t>548842930524558501</t>
  </si>
  <si>
    <t>16598</t>
  </si>
  <si>
    <t>548942930468881502</t>
  </si>
  <si>
    <t>11140291</t>
  </si>
  <si>
    <t>TORRAZZO</t>
  </si>
  <si>
    <t>551142930534783602</t>
  </si>
  <si>
    <t>11119961</t>
  </si>
  <si>
    <t>CANNERO RIVIERA</t>
  </si>
  <si>
    <t>551942930461508601</t>
  </si>
  <si>
    <t>100456</t>
  </si>
  <si>
    <t>CASTELDELFINO</t>
  </si>
  <si>
    <t>552054807633050901</t>
  </si>
  <si>
    <t>32108975</t>
  </si>
  <si>
    <t>VALCHIUSA</t>
  </si>
  <si>
    <t>553642930530697802</t>
  </si>
  <si>
    <t>28285</t>
  </si>
  <si>
    <t>CASALE MONFERRATO</t>
  </si>
  <si>
    <t>554242930542090802</t>
  </si>
  <si>
    <t>11143334</t>
  </si>
  <si>
    <t>PRALI</t>
  </si>
  <si>
    <t>554242930543050701</t>
  </si>
  <si>
    <t>85376</t>
  </si>
  <si>
    <t>SPINETO SCRIVIA</t>
  </si>
  <si>
    <t>554442929583904102</t>
  </si>
  <si>
    <t>11120045</t>
  </si>
  <si>
    <t>CASTELLETTO UZZONE</t>
  </si>
  <si>
    <t>554442930480398002</t>
  </si>
  <si>
    <t>11143843</t>
  </si>
  <si>
    <t>SAN GILLIO</t>
  </si>
  <si>
    <t>554542928560706302</t>
  </si>
  <si>
    <t>11141628</t>
  </si>
  <si>
    <t>AILOCHE</t>
  </si>
  <si>
    <t>554642930467255001</t>
  </si>
  <si>
    <t>725372</t>
  </si>
  <si>
    <t>COMUNITA' MONTANA VALLI ORCO E SOANA</t>
  </si>
  <si>
    <t>555042930460461801</t>
  </si>
  <si>
    <t>92249</t>
  </si>
  <si>
    <t>CEVA</t>
  </si>
  <si>
    <t>556842930548802901</t>
  </si>
  <si>
    <t>11120127</t>
  </si>
  <si>
    <t>VALSTRONA</t>
  </si>
  <si>
    <t>557242928726103501</t>
  </si>
  <si>
    <t>11119980</t>
  </si>
  <si>
    <t>GHISLARENGO</t>
  </si>
  <si>
    <t>557442930461953502</t>
  </si>
  <si>
    <t>723334</t>
  </si>
  <si>
    <t>MEZZANA MORTIGLIENGO</t>
  </si>
  <si>
    <t>557842930459073502</t>
  </si>
  <si>
    <t>37068</t>
  </si>
  <si>
    <t>SEROLE</t>
  </si>
  <si>
    <t>558842930447952101</t>
  </si>
  <si>
    <t>11130531</t>
  </si>
  <si>
    <t>STRAMBINELLO</t>
  </si>
  <si>
    <t>559042929514327501</t>
  </si>
  <si>
    <t>11129395</t>
  </si>
  <si>
    <t>MONCALIERI</t>
  </si>
  <si>
    <t>559442930531483002</t>
  </si>
  <si>
    <t>11143744</t>
  </si>
  <si>
    <t>BRUINO</t>
  </si>
  <si>
    <t>559542930523324601</t>
  </si>
  <si>
    <t>11116121</t>
  </si>
  <si>
    <t>PORTACOMARO</t>
  </si>
  <si>
    <t>562142930457999401</t>
  </si>
  <si>
    <t>68753</t>
  </si>
  <si>
    <t>VIGNOLO</t>
  </si>
  <si>
    <t>562742928592805401</t>
  </si>
  <si>
    <t>11142032</t>
  </si>
  <si>
    <t>BORGARO TORINESE</t>
  </si>
  <si>
    <t>563842930519687902</t>
  </si>
  <si>
    <t>11143063</t>
  </si>
  <si>
    <t>MURAZZANO</t>
  </si>
  <si>
    <t>564342930467194002</t>
  </si>
  <si>
    <t>26968434</t>
  </si>
  <si>
    <t>UNIONE DEI COMUNI NET</t>
  </si>
  <si>
    <t>564942930510791302</t>
  </si>
  <si>
    <t>53118</t>
  </si>
  <si>
    <t>ARQUATA SCRIVIA</t>
  </si>
  <si>
    <t>565842930473965001</t>
  </si>
  <si>
    <t>29534480</t>
  </si>
  <si>
    <t>UNIONE DI COMUNI MONTANI VALCHIUSELLA</t>
  </si>
  <si>
    <t>565942930532283302</t>
  </si>
  <si>
    <t>54234</t>
  </si>
  <si>
    <t>ORNAVASSO</t>
  </si>
  <si>
    <t>567242930525117701</t>
  </si>
  <si>
    <t>11120117</t>
  </si>
  <si>
    <t>POGNO</t>
  </si>
  <si>
    <t>567342930478576802</t>
  </si>
  <si>
    <t>727430</t>
  </si>
  <si>
    <t>SCALENGHE</t>
  </si>
  <si>
    <t>567542930477190301</t>
  </si>
  <si>
    <t>11119946</t>
  </si>
  <si>
    <t>PELLA</t>
  </si>
  <si>
    <t>568842930535912902</t>
  </si>
  <si>
    <t>11128914</t>
  </si>
  <si>
    <t>VINOVO</t>
  </si>
  <si>
    <t>569242930448533202</t>
  </si>
  <si>
    <t>11141094</t>
  </si>
  <si>
    <t>MOMBELLO DI TORINO</t>
  </si>
  <si>
    <t>569242930544909101</t>
  </si>
  <si>
    <t>11131582</t>
  </si>
  <si>
    <t>ISSIGLIO</t>
  </si>
  <si>
    <t>569342930546613702</t>
  </si>
  <si>
    <t>11136658</t>
  </si>
  <si>
    <t>ROATTO</t>
  </si>
  <si>
    <t>571442928168238301</t>
  </si>
  <si>
    <t>11143886</t>
  </si>
  <si>
    <t>BORGONE SUSA</t>
  </si>
  <si>
    <t>571642930517592301</t>
  </si>
  <si>
    <t>11143597</t>
  </si>
  <si>
    <t>LEVONE</t>
  </si>
  <si>
    <t>571642930529436001</t>
  </si>
  <si>
    <t>11126480</t>
  </si>
  <si>
    <t>SAN MAURO TORINESE</t>
  </si>
  <si>
    <t>572151560685703101</t>
  </si>
  <si>
    <t>31574396</t>
  </si>
  <si>
    <t>CASSANO SPINOLA</t>
  </si>
  <si>
    <t>573242930529251302</t>
  </si>
  <si>
    <t>84626</t>
  </si>
  <si>
    <t>MEINA</t>
  </si>
  <si>
    <t>575342930459315802</t>
  </si>
  <si>
    <t>11118816</t>
  </si>
  <si>
    <t>COSTANZANA</t>
  </si>
  <si>
    <t>575942930519477602</t>
  </si>
  <si>
    <t>11128609</t>
  </si>
  <si>
    <t>ANGROGNA</t>
  </si>
  <si>
    <t>576242930508191701</t>
  </si>
  <si>
    <t>11121293</t>
  </si>
  <si>
    <t>BROSSASCO</t>
  </si>
  <si>
    <t>578342930453531001</t>
  </si>
  <si>
    <t>11129362</t>
  </si>
  <si>
    <t>VOLPIANO</t>
  </si>
  <si>
    <t>578842930544158201</t>
  </si>
  <si>
    <t>11140908</t>
  </si>
  <si>
    <t>CERRIONE</t>
  </si>
  <si>
    <t>579342930462972902</t>
  </si>
  <si>
    <t>11117393</t>
  </si>
  <si>
    <t>GAGLIANICO</t>
  </si>
  <si>
    <t>581342930458767201</t>
  </si>
  <si>
    <t>11120431</t>
  </si>
  <si>
    <t>ROCCA DE' BALDI</t>
  </si>
  <si>
    <t>581942930529283101</t>
  </si>
  <si>
    <t>11120044</t>
  </si>
  <si>
    <t>PEZZOLO VALLE UZZONE</t>
  </si>
  <si>
    <t>582842930220790102</t>
  </si>
  <si>
    <t>11143695</t>
  </si>
  <si>
    <t>MURELLO</t>
  </si>
  <si>
    <t>582942930480100701</t>
  </si>
  <si>
    <t>11136254</t>
  </si>
  <si>
    <t>VILLAFRANCA D'ASTI</t>
  </si>
  <si>
    <t>583842930523464402</t>
  </si>
  <si>
    <t>11142169</t>
  </si>
  <si>
    <t>GERMAGNANO</t>
  </si>
  <si>
    <t>584242930527056502</t>
  </si>
  <si>
    <t>11143072</t>
  </si>
  <si>
    <t>RUEGLIO</t>
  </si>
  <si>
    <t>584443113475208801</t>
  </si>
  <si>
    <t>29980018</t>
  </si>
  <si>
    <t>UNIONE MONTANA VALLE MAIRA</t>
  </si>
  <si>
    <t>585042930524706102</t>
  </si>
  <si>
    <t>83158</t>
  </si>
  <si>
    <t>PISANO</t>
  </si>
  <si>
    <t>585542930470647202</t>
  </si>
  <si>
    <t>11118970</t>
  </si>
  <si>
    <t>VALDUGGIA</t>
  </si>
  <si>
    <t>587942929417447601</t>
  </si>
  <si>
    <t>11142076</t>
  </si>
  <si>
    <t>CENTALLO</t>
  </si>
  <si>
    <t>588142930529250001</t>
  </si>
  <si>
    <t>11142765</t>
  </si>
  <si>
    <t>SALASSA</t>
  </si>
  <si>
    <t>588842930526032001</t>
  </si>
  <si>
    <t>11120775</t>
  </si>
  <si>
    <t>GORZEGNO</t>
  </si>
  <si>
    <t>589142930533897302</t>
  </si>
  <si>
    <t>11121084</t>
  </si>
  <si>
    <t>BAGNASCO</t>
  </si>
  <si>
    <t>589342930458575501</t>
  </si>
  <si>
    <t>11119966</t>
  </si>
  <si>
    <t>PREMIA</t>
  </si>
  <si>
    <t>589642930477663402</t>
  </si>
  <si>
    <t>11140977</t>
  </si>
  <si>
    <t>CASTELNUOVO CALCEA</t>
  </si>
  <si>
    <t>591442930542682902</t>
  </si>
  <si>
    <t>11141989</t>
  </si>
  <si>
    <t>SCIOLZE</t>
  </si>
  <si>
    <t>591942930475826602</t>
  </si>
  <si>
    <t>723630</t>
  </si>
  <si>
    <t>GRONDONA</t>
  </si>
  <si>
    <t>593742930508002202</t>
  </si>
  <si>
    <t>11139845</t>
  </si>
  <si>
    <t>BALDISSERO D'ALBA</t>
  </si>
  <si>
    <t>596142930529081401</t>
  </si>
  <si>
    <t>11121489</t>
  </si>
  <si>
    <t>TERDOBBIATE</t>
  </si>
  <si>
    <t>596442930475623901</t>
  </si>
  <si>
    <t>18946569</t>
  </si>
  <si>
    <t>PIEA</t>
  </si>
  <si>
    <t>596842930531387001</t>
  </si>
  <si>
    <t>11142329</t>
  </si>
  <si>
    <t>TRAVES</t>
  </si>
  <si>
    <t>597042930457165401</t>
  </si>
  <si>
    <t>11119388</t>
  </si>
  <si>
    <t>SALMOUR</t>
  </si>
  <si>
    <t>597542930525509602</t>
  </si>
  <si>
    <t>11141356</t>
  </si>
  <si>
    <t>ROSSA</t>
  </si>
  <si>
    <t>597542930540997201</t>
  </si>
  <si>
    <t>11119950</t>
  </si>
  <si>
    <t>VOGOGNA</t>
  </si>
  <si>
    <t>598942930528649802</t>
  </si>
  <si>
    <t>11143024</t>
  </si>
  <si>
    <t>STRAMBINO</t>
  </si>
  <si>
    <t>599242930530515602</t>
  </si>
  <si>
    <t>11120327</t>
  </si>
  <si>
    <t>CASSINELLE</t>
  </si>
  <si>
    <t>601342930534500301</t>
  </si>
  <si>
    <t>11119657</t>
  </si>
  <si>
    <t>CAMBURZANO</t>
  </si>
  <si>
    <t>601742929704138702</t>
  </si>
  <si>
    <t>11136093</t>
  </si>
  <si>
    <t>LIGNANA</t>
  </si>
  <si>
    <t>601942930477296302</t>
  </si>
  <si>
    <t>11143407</t>
  </si>
  <si>
    <t>RUFFIA</t>
  </si>
  <si>
    <t>602042930533617202</t>
  </si>
  <si>
    <t>11142768</t>
  </si>
  <si>
    <t>COLLERETTO CASTELNUOVO</t>
  </si>
  <si>
    <t>602742928923797302</t>
  </si>
  <si>
    <t>11134300</t>
  </si>
  <si>
    <t>BUTTIGLIERA ALTA</t>
  </si>
  <si>
    <t>602842930550309601</t>
  </si>
  <si>
    <t>11119774</t>
  </si>
  <si>
    <t>SPIGNO MONFERRATO</t>
  </si>
  <si>
    <t>603942928288395502</t>
  </si>
  <si>
    <t>11142106</t>
  </si>
  <si>
    <t>BENE VAGIENNA</t>
  </si>
  <si>
    <t>604942930455731001</t>
  </si>
  <si>
    <t>11140409</t>
  </si>
  <si>
    <t>MALVICINO</t>
  </si>
  <si>
    <t>605142928043599202</t>
  </si>
  <si>
    <t>71591</t>
  </si>
  <si>
    <t>BOSCO MARENGO</t>
  </si>
  <si>
    <t>605542930518208001</t>
  </si>
  <si>
    <t>11120778</t>
  </si>
  <si>
    <t>CASTELMAGNO</t>
  </si>
  <si>
    <t>606142930530396101</t>
  </si>
  <si>
    <t>11120245</t>
  </si>
  <si>
    <t>CERESETO</t>
  </si>
  <si>
    <t>607642930537271102</t>
  </si>
  <si>
    <t>701923</t>
  </si>
  <si>
    <t>VIARIGI</t>
  </si>
  <si>
    <t>607742930533867501</t>
  </si>
  <si>
    <t>11131704</t>
  </si>
  <si>
    <t>SAN SECONDO DI PINEROLO</t>
  </si>
  <si>
    <t>608342930460180901</t>
  </si>
  <si>
    <t>11119514</t>
  </si>
  <si>
    <t>SAN GERMANO VERCELLESE</t>
  </si>
  <si>
    <t>609142930545018002</t>
  </si>
  <si>
    <t>11143394</t>
  </si>
  <si>
    <t>PAESANA</t>
  </si>
  <si>
    <t>609342930519980402</t>
  </si>
  <si>
    <t>11120138</t>
  </si>
  <si>
    <t>GREMIASCO</t>
  </si>
  <si>
    <t>609442929613635201</t>
  </si>
  <si>
    <t>15220658</t>
  </si>
  <si>
    <t>PETTINENGO</t>
  </si>
  <si>
    <t>611442930536252502</t>
  </si>
  <si>
    <t>11142455</t>
  </si>
  <si>
    <t>VAUDA CANAVESE</t>
  </si>
  <si>
    <t>611542928135643301</t>
  </si>
  <si>
    <t>11142233</t>
  </si>
  <si>
    <t>ANTRONA SCHIERANCO</t>
  </si>
  <si>
    <t>611842930525086802</t>
  </si>
  <si>
    <t>11120526</t>
  </si>
  <si>
    <t>SAN MICHELE MONDOVÌ</t>
  </si>
  <si>
    <t>611842930528062002</t>
  </si>
  <si>
    <t>74290</t>
  </si>
  <si>
    <t>TAGLIOLO MONFERRATO</t>
  </si>
  <si>
    <t>611942930516991901</t>
  </si>
  <si>
    <t>719935</t>
  </si>
  <si>
    <t>BOCCIOLETO</t>
  </si>
  <si>
    <t>612742930473475701</t>
  </si>
  <si>
    <t>37071</t>
  </si>
  <si>
    <t>MOMBALDONE</t>
  </si>
  <si>
    <t>614242930526869301</t>
  </si>
  <si>
    <t>11119845</t>
  </si>
  <si>
    <t>OVIGLIO</t>
  </si>
  <si>
    <t>615642930453924201</t>
  </si>
  <si>
    <t>727380</t>
  </si>
  <si>
    <t>PEROSA ARGENTINA</t>
  </si>
  <si>
    <t>615742930472569902</t>
  </si>
  <si>
    <t>47586</t>
  </si>
  <si>
    <t>POZZOLO FORMIGARO</t>
  </si>
  <si>
    <t>615742930517542101</t>
  </si>
  <si>
    <t>11117859</t>
  </si>
  <si>
    <t>LESSONA</t>
  </si>
  <si>
    <t>615954705799833601</t>
  </si>
  <si>
    <t>32105525</t>
  </si>
  <si>
    <t>VALDILANA</t>
  </si>
  <si>
    <t>616842929189316902</t>
  </si>
  <si>
    <t>11135962</t>
  </si>
  <si>
    <t>CASANOVA ELVO</t>
  </si>
  <si>
    <t>617942930460510202</t>
  </si>
  <si>
    <t>11120065</t>
  </si>
  <si>
    <t>BERGAMASCO</t>
  </si>
  <si>
    <t>621342930458041402</t>
  </si>
  <si>
    <t>12533572</t>
  </si>
  <si>
    <t>PEZZANA</t>
  </si>
  <si>
    <t>622342930530575101</t>
  </si>
  <si>
    <t>91080</t>
  </si>
  <si>
    <t>BOVES</t>
  </si>
  <si>
    <t>623742930536195201</t>
  </si>
  <si>
    <t>11142206</t>
  </si>
  <si>
    <t>VOTTIGNASCO</t>
  </si>
  <si>
    <t>624242930455754701</t>
  </si>
  <si>
    <t>727428</t>
  </si>
  <si>
    <t>SALZA DI PINEROLO</t>
  </si>
  <si>
    <t>624542930530514701</t>
  </si>
  <si>
    <t>11129286</t>
  </si>
  <si>
    <t>CARMAGNOLA</t>
  </si>
  <si>
    <t>626642930534157502</t>
  </si>
  <si>
    <t>11119685</t>
  </si>
  <si>
    <t>BEINETTE</t>
  </si>
  <si>
    <t>626742930473230301</t>
  </si>
  <si>
    <t>29476331</t>
  </si>
  <si>
    <t>UNIONE MONTANA TRA LANGA E ALTO MONFERRATO</t>
  </si>
  <si>
    <t>626742930547755901</t>
  </si>
  <si>
    <t>11141983</t>
  </si>
  <si>
    <t>VEROLENGO</t>
  </si>
  <si>
    <t>627142930519283702</t>
  </si>
  <si>
    <t>11120043</t>
  </si>
  <si>
    <t>PETTENASCO</t>
  </si>
  <si>
    <t>629142930462199101</t>
  </si>
  <si>
    <t>11132125</t>
  </si>
  <si>
    <t>CUCEGLIO</t>
  </si>
  <si>
    <t>629942930465575701</t>
  </si>
  <si>
    <t>11119984</t>
  </si>
  <si>
    <t>VILLARBOIT</t>
  </si>
  <si>
    <t>631542930137891201</t>
  </si>
  <si>
    <t>11142140</t>
  </si>
  <si>
    <t>FIANO</t>
  </si>
  <si>
    <t>631842930544615602</t>
  </si>
  <si>
    <t>81280</t>
  </si>
  <si>
    <t>CRODO</t>
  </si>
  <si>
    <t>632142930475451901</t>
  </si>
  <si>
    <t>11136211</t>
  </si>
  <si>
    <t>SETTIME</t>
  </si>
  <si>
    <t>632742930471641102</t>
  </si>
  <si>
    <t>725613</t>
  </si>
  <si>
    <t>VESTIGNÈ</t>
  </si>
  <si>
    <t>632842930545035902</t>
  </si>
  <si>
    <t>11136109</t>
  </si>
  <si>
    <t>GRANA</t>
  </si>
  <si>
    <t>633142930480181601</t>
  </si>
  <si>
    <t>11141322</t>
  </si>
  <si>
    <t>RASSA</t>
  </si>
  <si>
    <t>633142930546696501</t>
  </si>
  <si>
    <t>12517337</t>
  </si>
  <si>
    <t>REANO</t>
  </si>
  <si>
    <t>634042930454923601</t>
  </si>
  <si>
    <t>81272</t>
  </si>
  <si>
    <t>TRONTANO</t>
  </si>
  <si>
    <t>634442930509229101</t>
  </si>
  <si>
    <t>17298782</t>
  </si>
  <si>
    <t>BERZANO DI SAN PIETRO</t>
  </si>
  <si>
    <t>635842930448036901</t>
  </si>
  <si>
    <t>11139956</t>
  </si>
  <si>
    <t>MONTELUPO ALBESE</t>
  </si>
  <si>
    <t>636142930528352101</t>
  </si>
  <si>
    <t>11121242</t>
  </si>
  <si>
    <t>RODDI</t>
  </si>
  <si>
    <t>636442930460092501</t>
  </si>
  <si>
    <t>11141123</t>
  </si>
  <si>
    <t>SANFRÈ</t>
  </si>
  <si>
    <t>636542930536561801</t>
  </si>
  <si>
    <t>64629</t>
  </si>
  <si>
    <t>SANTHIÀ</t>
  </si>
  <si>
    <t>637142930511097902</t>
  </si>
  <si>
    <t>11120895</t>
  </si>
  <si>
    <t>BENEVELLO</t>
  </si>
  <si>
    <t>637542930466070001</t>
  </si>
  <si>
    <t>11136251</t>
  </si>
  <si>
    <t>VILLANOVA D'ASTI</t>
  </si>
  <si>
    <t>638742930527718701</t>
  </si>
  <si>
    <t>11142324</t>
  </si>
  <si>
    <t>MONTESCHENO</t>
  </si>
  <si>
    <t>641242930528742302</t>
  </si>
  <si>
    <t>12534875</t>
  </si>
  <si>
    <t>VIGNOLE BORBERA</t>
  </si>
  <si>
    <t>642042930525103802</t>
  </si>
  <si>
    <t>11135963</t>
  </si>
  <si>
    <t>MOIOLA</t>
  </si>
  <si>
    <t>642342930453637401</t>
  </si>
  <si>
    <t>11119451</t>
  </si>
  <si>
    <t>LENTA</t>
  </si>
  <si>
    <t>642542930456223802</t>
  </si>
  <si>
    <t>11143379</t>
  </si>
  <si>
    <t>MONTACUTO</t>
  </si>
  <si>
    <t>643942930525309802</t>
  </si>
  <si>
    <t>28601</t>
  </si>
  <si>
    <t>NIZZA MONFERRATO</t>
  </si>
  <si>
    <t>644142930446451802</t>
  </si>
  <si>
    <t>11121097</t>
  </si>
  <si>
    <t>VALLORIATE</t>
  </si>
  <si>
    <t>644742929681216001</t>
  </si>
  <si>
    <t>71995</t>
  </si>
  <si>
    <t>PECETTO DI VALENZA</t>
  </si>
  <si>
    <t>645242930524530001</t>
  </si>
  <si>
    <t>11117445</t>
  </si>
  <si>
    <t>MOMBERCELLI</t>
  </si>
  <si>
    <t>645742930461298301</t>
  </si>
  <si>
    <t>78271</t>
  </si>
  <si>
    <t>COSSANO BELBO</t>
  </si>
  <si>
    <t>646142930516997802</t>
  </si>
  <si>
    <t>11119902</t>
  </si>
  <si>
    <t>CEPPO MORELLI</t>
  </si>
  <si>
    <t>647642930462303702</t>
  </si>
  <si>
    <t>11119823</t>
  </si>
  <si>
    <t>VICOFORTE</t>
  </si>
  <si>
    <t>648342930534785301</t>
  </si>
  <si>
    <t>11136032</t>
  </si>
  <si>
    <t>ASIGLIANO VERCELLESE</t>
  </si>
  <si>
    <t>648342930547014502</t>
  </si>
  <si>
    <t>11119872</t>
  </si>
  <si>
    <t>MAGLIANO ALFIERI</t>
  </si>
  <si>
    <t>651846728100290801</t>
  </si>
  <si>
    <t>30812534</t>
  </si>
  <si>
    <t>UNIONE DEI COMUNI CASTELLI TRA ROERO E MONFERRATO</t>
  </si>
  <si>
    <t>651942930454825201</t>
  </si>
  <si>
    <t>11135666</t>
  </si>
  <si>
    <t>SIZZANO</t>
  </si>
  <si>
    <t>651944775926538001</t>
  </si>
  <si>
    <t>30268332</t>
  </si>
  <si>
    <t>UNIONE TERRE DEL TARTUFO</t>
  </si>
  <si>
    <t>653842930453388901</t>
  </si>
  <si>
    <t>25504</t>
  </si>
  <si>
    <t>CASTELLETTO D'ORBA</t>
  </si>
  <si>
    <t>654042930449629701</t>
  </si>
  <si>
    <t>81825</t>
  </si>
  <si>
    <t>PREMENO</t>
  </si>
  <si>
    <t>654542930477661102</t>
  </si>
  <si>
    <t>727748</t>
  </si>
  <si>
    <t>FAVRIA</t>
  </si>
  <si>
    <t>655042930472188302</t>
  </si>
  <si>
    <t>11143605</t>
  </si>
  <si>
    <t>OGLIANICO</t>
  </si>
  <si>
    <t>656342930342691002</t>
  </si>
  <si>
    <t>11117244</t>
  </si>
  <si>
    <t>BELLINZAGO NOVARESE</t>
  </si>
  <si>
    <t>657342930541170002</t>
  </si>
  <si>
    <t>10698112</t>
  </si>
  <si>
    <t>NICHELINO</t>
  </si>
  <si>
    <t>657742930465781302</t>
  </si>
  <si>
    <t>717887</t>
  </si>
  <si>
    <t>VIVERONE</t>
  </si>
  <si>
    <t>659345277475230201</t>
  </si>
  <si>
    <t>30282925</t>
  </si>
  <si>
    <t>UNIONE MONTANA DEI COMUNI DEL BIELLESE ORIENTALE</t>
  </si>
  <si>
    <t>659942930519363301</t>
  </si>
  <si>
    <t>11143443</t>
  </si>
  <si>
    <t>OSASCO</t>
  </si>
  <si>
    <t>661542930526107101</t>
  </si>
  <si>
    <t>11117394</t>
  </si>
  <si>
    <t>QUARONA</t>
  </si>
  <si>
    <t>661642928062746602</t>
  </si>
  <si>
    <t>727358</t>
  </si>
  <si>
    <t>CARDÈ</t>
  </si>
  <si>
    <t>662142930529150601</t>
  </si>
  <si>
    <t>11141542</t>
  </si>
  <si>
    <t>VILLAMIROGLIO</t>
  </si>
  <si>
    <t>664444363072184501</t>
  </si>
  <si>
    <t>29951986</t>
  </si>
  <si>
    <t>UNIONE MONTANA LANGA ASTIGIANA VAL BORMIDA</t>
  </si>
  <si>
    <t>664742930518939202</t>
  </si>
  <si>
    <t>701513</t>
  </si>
  <si>
    <t>MONCALVO</t>
  </si>
  <si>
    <t>664942930450522402</t>
  </si>
  <si>
    <t>11120730</t>
  </si>
  <si>
    <t>SALE DELLE LANGHE</t>
  </si>
  <si>
    <t>665842930528854901</t>
  </si>
  <si>
    <t>11119625</t>
  </si>
  <si>
    <t>PREDOSA</t>
  </si>
  <si>
    <t>666342930544643602</t>
  </si>
  <si>
    <t>11143473</t>
  </si>
  <si>
    <t>INVERSO PINASCA</t>
  </si>
  <si>
    <t>666442930546688702</t>
  </si>
  <si>
    <t>11119942</t>
  </si>
  <si>
    <t>MACUGNAGA</t>
  </si>
  <si>
    <t>667442930515645402</t>
  </si>
  <si>
    <t>11120040</t>
  </si>
  <si>
    <t>BOGOGNO</t>
  </si>
  <si>
    <t>668242930533365502</t>
  </si>
  <si>
    <t>10697333</t>
  </si>
  <si>
    <t>ACQUI TERME</t>
  </si>
  <si>
    <t>669142930450104201</t>
  </si>
  <si>
    <t>11135863</t>
  </si>
  <si>
    <t>MOTTA DE' CONTI</t>
  </si>
  <si>
    <t>669342930526060301</t>
  </si>
  <si>
    <t>12534540</t>
  </si>
  <si>
    <t>PECETTO TORINESE</t>
  </si>
  <si>
    <t>671142930534395002</t>
  </si>
  <si>
    <t>11120823</t>
  </si>
  <si>
    <t>CAMERANA</t>
  </si>
  <si>
    <t>673242930461406401</t>
  </si>
  <si>
    <t>11142448</t>
  </si>
  <si>
    <t>ROCCA CANAVESE</t>
  </si>
  <si>
    <t>673342930518841002</t>
  </si>
  <si>
    <t>11117172</t>
  </si>
  <si>
    <t>GALLIATE</t>
  </si>
  <si>
    <t>673542930463546502</t>
  </si>
  <si>
    <t>11142511</t>
  </si>
  <si>
    <t>SAN CARLO CANAVESE</t>
  </si>
  <si>
    <t>674342930457227401</t>
  </si>
  <si>
    <t>11128801</t>
  </si>
  <si>
    <t>PINASCA</t>
  </si>
  <si>
    <t>675442930516295301</t>
  </si>
  <si>
    <t>11136120</t>
  </si>
  <si>
    <t>ISOLA D'ASTI</t>
  </si>
  <si>
    <t>675642930451386202</t>
  </si>
  <si>
    <t>11142759</t>
  </si>
  <si>
    <t>SAN PONSO</t>
  </si>
  <si>
    <t>675742930526577702</t>
  </si>
  <si>
    <t>380488</t>
  </si>
  <si>
    <t>MAZZÈ</t>
  </si>
  <si>
    <t>675742930528981401</t>
  </si>
  <si>
    <t>11131886</t>
  </si>
  <si>
    <t>RORÀ</t>
  </si>
  <si>
    <t>676142930524860502</t>
  </si>
  <si>
    <t>11120143</t>
  </si>
  <si>
    <t>SAN SEBASTIANO CURONE</t>
  </si>
  <si>
    <t>676442930464954101</t>
  </si>
  <si>
    <t>11120008</t>
  </si>
  <si>
    <t>PARUZZARO</t>
  </si>
  <si>
    <t>676442930546368201</t>
  </si>
  <si>
    <t>11120943</t>
  </si>
  <si>
    <t>MARGARITA</t>
  </si>
  <si>
    <t>676942930533687801</t>
  </si>
  <si>
    <t>298073</t>
  </si>
  <si>
    <t>CASTELLAMONTE</t>
  </si>
  <si>
    <t>678142930521363801</t>
  </si>
  <si>
    <t>11136022</t>
  </si>
  <si>
    <t>CELLARENGO</t>
  </si>
  <si>
    <t>678742930528119502</t>
  </si>
  <si>
    <t>11136193</t>
  </si>
  <si>
    <t>ROBELLA</t>
  </si>
  <si>
    <t>679342930519642702</t>
  </si>
  <si>
    <t>11126522</t>
  </si>
  <si>
    <t>OULX</t>
  </si>
  <si>
    <t>679742929946486602</t>
  </si>
  <si>
    <t>11135959</t>
  </si>
  <si>
    <t>ARAMENGO</t>
  </si>
  <si>
    <t>681742930510597001</t>
  </si>
  <si>
    <t>11142570</t>
  </si>
  <si>
    <t>ALBERA LIGURE</t>
  </si>
  <si>
    <t>682344363071884002</t>
  </si>
  <si>
    <t>29978863</t>
  </si>
  <si>
    <t>UNIONE MONTANA ALTA VALLE SUSA</t>
  </si>
  <si>
    <t>682542930521194702</t>
  </si>
  <si>
    <t>350116</t>
  </si>
  <si>
    <t>AVIGLIANA</t>
  </si>
  <si>
    <t>683042930471149301</t>
  </si>
  <si>
    <t>19741684</t>
  </si>
  <si>
    <t>U.C. BASSA SESIA</t>
  </si>
  <si>
    <t>683342930517481102</t>
  </si>
  <si>
    <t>11119993</t>
  </si>
  <si>
    <t>BRIGA NOVARESE</t>
  </si>
  <si>
    <t>683542930530462101</t>
  </si>
  <si>
    <t>703107</t>
  </si>
  <si>
    <t>CARPIGNANO SESIA</t>
  </si>
  <si>
    <t>684342930519896201</t>
  </si>
  <si>
    <t>11143478</t>
  </si>
  <si>
    <t>PANCALIERI</t>
  </si>
  <si>
    <t>685142930546857301</t>
  </si>
  <si>
    <t>11119858</t>
  </si>
  <si>
    <t>PRASCO</t>
  </si>
  <si>
    <t>686142930516730902</t>
  </si>
  <si>
    <t>11130564</t>
  </si>
  <si>
    <t>CANDIA CANAVESE</t>
  </si>
  <si>
    <t>686742930471518302</t>
  </si>
  <si>
    <t>11131870</t>
  </si>
  <si>
    <t>MONTALDO TORINESE</t>
  </si>
  <si>
    <t>687542930516092602</t>
  </si>
  <si>
    <t>11141993</t>
  </si>
  <si>
    <t>GASSINO TORINESE</t>
  </si>
  <si>
    <t>687742930448383602</t>
  </si>
  <si>
    <t>11143456</t>
  </si>
  <si>
    <t>PAGNO</t>
  </si>
  <si>
    <t>688342930454573002</t>
  </si>
  <si>
    <t>11117127</t>
  </si>
  <si>
    <t>OLMO GENTILE</t>
  </si>
  <si>
    <t>689542930547519802</t>
  </si>
  <si>
    <t>11130567</t>
  </si>
  <si>
    <t>TORRAZZA PIEMONTE</t>
  </si>
  <si>
    <t>691142930459899401</t>
  </si>
  <si>
    <t>11142761</t>
  </si>
  <si>
    <t>CINTANO</t>
  </si>
  <si>
    <t>691142930520228202</t>
  </si>
  <si>
    <t>452266</t>
  </si>
  <si>
    <t>CHIAVERANO</t>
  </si>
  <si>
    <t>691242930471865101</t>
  </si>
  <si>
    <t>11140711</t>
  </si>
  <si>
    <t>VILLANOVA BIELLESE</t>
  </si>
  <si>
    <t>691942930544112801</t>
  </si>
  <si>
    <t>11142221</t>
  </si>
  <si>
    <t>LEMIE</t>
  </si>
  <si>
    <t>692342930530025502</t>
  </si>
  <si>
    <t>11135996</t>
  </si>
  <si>
    <t>CAPRIGLIO</t>
  </si>
  <si>
    <t>693442930478861301</t>
  </si>
  <si>
    <t>11128724</t>
  </si>
  <si>
    <t>SANT'ANTONINO DI SUSA</t>
  </si>
  <si>
    <t>693542930467975701</t>
  </si>
  <si>
    <t>23373650</t>
  </si>
  <si>
    <t>UNIONE COLLINARE CANAVESANA</t>
  </si>
  <si>
    <t>693942930517351702</t>
  </si>
  <si>
    <t>11117243</t>
  </si>
  <si>
    <t>CASTELLAZZO BORMIDA</t>
  </si>
  <si>
    <t>694342930533946902</t>
  </si>
  <si>
    <t>11142848</t>
  </si>
  <si>
    <t>BOLLENGO</t>
  </si>
  <si>
    <t>694651560657737101</t>
  </si>
  <si>
    <t>31574395</t>
  </si>
  <si>
    <t>ALLUVIONI PIOVERA</t>
  </si>
  <si>
    <t>695642929248923802</t>
  </si>
  <si>
    <t>24685</t>
  </si>
  <si>
    <t>NOVI LIGURE</t>
  </si>
  <si>
    <t>697042930469925802</t>
  </si>
  <si>
    <t>27713507</t>
  </si>
  <si>
    <t>UNIONE DEI COMUNI COMUNITA' COLLINARE DELLA SERRA</t>
  </si>
  <si>
    <t>697342929012746502</t>
  </si>
  <si>
    <t>11120323</t>
  </si>
  <si>
    <t>BALZOLA</t>
  </si>
  <si>
    <t>697342930534528301</t>
  </si>
  <si>
    <t>11128855</t>
  </si>
  <si>
    <t>CAMBIANO</t>
  </si>
  <si>
    <t>699742930529711202</t>
  </si>
  <si>
    <t>11143653</t>
  </si>
  <si>
    <t>BIANZÈ</t>
  </si>
  <si>
    <t>702942930457151702</t>
  </si>
  <si>
    <t>11141869</t>
  </si>
  <si>
    <t>ODALENGO GRANDE</t>
  </si>
  <si>
    <t>703942930456878301</t>
  </si>
  <si>
    <t>11120047</t>
  </si>
  <si>
    <t>VIGUZZOLO</t>
  </si>
  <si>
    <t>704442930446654802</t>
  </si>
  <si>
    <t>11121062</t>
  </si>
  <si>
    <t>FRABOSA SOTTANA</t>
  </si>
  <si>
    <t>705042930520388601</t>
  </si>
  <si>
    <t>719977</t>
  </si>
  <si>
    <t>CHIERI</t>
  </si>
  <si>
    <t>705342930474395702</t>
  </si>
  <si>
    <t>11120770</t>
  </si>
  <si>
    <t>ROCCAFORTE MONDOVÌ</t>
  </si>
  <si>
    <t>705642930523995501</t>
  </si>
  <si>
    <t>11121237</t>
  </si>
  <si>
    <t>FRABOSA SOPRANA</t>
  </si>
  <si>
    <t>706142929047821502</t>
  </si>
  <si>
    <t>723308</t>
  </si>
  <si>
    <t>CARROSIO</t>
  </si>
  <si>
    <t>706342930476820301</t>
  </si>
  <si>
    <t>11120409</t>
  </si>
  <si>
    <t>OSTANA</t>
  </si>
  <si>
    <t>706942930524806002</t>
  </si>
  <si>
    <t>11129345</t>
  </si>
  <si>
    <t>RONDISSONE</t>
  </si>
  <si>
    <t>707442930447015301</t>
  </si>
  <si>
    <t>11116172</t>
  </si>
  <si>
    <t>ROCCA D'ARAZZO</t>
  </si>
  <si>
    <t>707542930534451302</t>
  </si>
  <si>
    <t>66163</t>
  </si>
  <si>
    <t>ANDORNO MICCA</t>
  </si>
  <si>
    <t>707642930544005001</t>
  </si>
  <si>
    <t>11140982</t>
  </si>
  <si>
    <t>MONTEGROSSO D'ASTI</t>
  </si>
  <si>
    <t>707842930455442102</t>
  </si>
  <si>
    <t>11141249</t>
  </si>
  <si>
    <t>PORTULA</t>
  </si>
  <si>
    <t>708242930527684101</t>
  </si>
  <si>
    <t>11120042</t>
  </si>
  <si>
    <t>NONIO</t>
  </si>
  <si>
    <t>708342930456371102</t>
  </si>
  <si>
    <t>11124498</t>
  </si>
  <si>
    <t>NOVALESA</t>
  </si>
  <si>
    <t>708442930518563602</t>
  </si>
  <si>
    <t>100426</t>
  </si>
  <si>
    <t>FARIGLIANO</t>
  </si>
  <si>
    <t>709342930463189902</t>
  </si>
  <si>
    <t>11128242</t>
  </si>
  <si>
    <t>ORBASSANO</t>
  </si>
  <si>
    <t>709342930543115601</t>
  </si>
  <si>
    <t>11120631</t>
  </si>
  <si>
    <t>ROCCAVIONE</t>
  </si>
  <si>
    <t>709542928119272102</t>
  </si>
  <si>
    <t>11129815</t>
  </si>
  <si>
    <t>CESANA TORINESE</t>
  </si>
  <si>
    <t>709542930527752701</t>
  </si>
  <si>
    <t>11120329</t>
  </si>
  <si>
    <t>MOMBELLO MONFERRATO</t>
  </si>
  <si>
    <t>713042930460573101</t>
  </si>
  <si>
    <t>11119688</t>
  </si>
  <si>
    <t>REVELLO</t>
  </si>
  <si>
    <t>713842928716168701</t>
  </si>
  <si>
    <t>11143883</t>
  </si>
  <si>
    <t>GIAGLIONE</t>
  </si>
  <si>
    <t>714242930509730002</t>
  </si>
  <si>
    <t>81070</t>
  </si>
  <si>
    <t>ANZOLA D'OSSOLA</t>
  </si>
  <si>
    <t>714742930546759701</t>
  </si>
  <si>
    <t>11135938</t>
  </si>
  <si>
    <t>ROVASENDA</t>
  </si>
  <si>
    <t>715842930453973101</t>
  </si>
  <si>
    <t>11120716</t>
  </si>
  <si>
    <t>MONTEZEMOLO</t>
  </si>
  <si>
    <t>716542930538702501</t>
  </si>
  <si>
    <t>83958</t>
  </si>
  <si>
    <t>VICOLUNGO</t>
  </si>
  <si>
    <t>717442930526366001</t>
  </si>
  <si>
    <t>727244</t>
  </si>
  <si>
    <t>MORETTA</t>
  </si>
  <si>
    <t>717642930474342302</t>
  </si>
  <si>
    <t>11136051</t>
  </si>
  <si>
    <t>OLCENENGO</t>
  </si>
  <si>
    <t>718042930542624402</t>
  </si>
  <si>
    <t>11117245</t>
  </si>
  <si>
    <t>SAN MARZANO OLIVETO</t>
  </si>
  <si>
    <t>718242930547462902</t>
  </si>
  <si>
    <t>11121127</t>
  </si>
  <si>
    <t>TORRE BORMIDA</t>
  </si>
  <si>
    <t>719042930517652301</t>
  </si>
  <si>
    <t>11120139</t>
  </si>
  <si>
    <t>BRIGNANO-FRASCATA</t>
  </si>
  <si>
    <t>719042930546226002</t>
  </si>
  <si>
    <t>12517316</t>
  </si>
  <si>
    <t>MARENE</t>
  </si>
  <si>
    <t>719642930529291802</t>
  </si>
  <si>
    <t>67812</t>
  </si>
  <si>
    <t>SAN MAURIZIO D'OPAGLIO</t>
  </si>
  <si>
    <t>721942930537211101</t>
  </si>
  <si>
    <t>11120082</t>
  </si>
  <si>
    <t>VESPOLATE</t>
  </si>
  <si>
    <t>722742930508588502</t>
  </si>
  <si>
    <t>11120622</t>
  </si>
  <si>
    <t>CASALINO</t>
  </si>
  <si>
    <t>723342930519547602</t>
  </si>
  <si>
    <t>11120576</t>
  </si>
  <si>
    <t>PASTURANA</t>
  </si>
  <si>
    <t>724242930460547301</t>
  </si>
  <si>
    <t>11120618</t>
  </si>
  <si>
    <t>ROSIGNANO MONFERRATO</t>
  </si>
  <si>
    <t>724942929331638002</t>
  </si>
  <si>
    <t>11140403</t>
  </si>
  <si>
    <t>DONATO</t>
  </si>
  <si>
    <t>725042930477408302</t>
  </si>
  <si>
    <t>11136789</t>
  </si>
  <si>
    <t>ROASIO</t>
  </si>
  <si>
    <t>725142930518660101</t>
  </si>
  <si>
    <t>723045</t>
  </si>
  <si>
    <t>CHIVASSO</t>
  </si>
  <si>
    <t>725442930528155802</t>
  </si>
  <si>
    <t>11143081</t>
  </si>
  <si>
    <t>SAN MARTINO CANAVESE</t>
  </si>
  <si>
    <t>726442930511203801</t>
  </si>
  <si>
    <t>11140524</t>
  </si>
  <si>
    <t>BENNA</t>
  </si>
  <si>
    <t>726542930530133101</t>
  </si>
  <si>
    <t>11128689</t>
  </si>
  <si>
    <t>CAPRIE</t>
  </si>
  <si>
    <t>727542930526079601</t>
  </si>
  <si>
    <t>83063</t>
  </si>
  <si>
    <t>CASTELLETTO CERVO</t>
  </si>
  <si>
    <t>727942930478773002</t>
  </si>
  <si>
    <t>11120273</t>
  </si>
  <si>
    <t>VILLADEATI</t>
  </si>
  <si>
    <t>728142930541764201</t>
  </si>
  <si>
    <t>11121296</t>
  </si>
  <si>
    <t>GUARENE</t>
  </si>
  <si>
    <t>728242930448434602</t>
  </si>
  <si>
    <t>50823</t>
  </si>
  <si>
    <t>MOMO</t>
  </si>
  <si>
    <t>728442930520123101</t>
  </si>
  <si>
    <t>11143745</t>
  </si>
  <si>
    <t>GIAVENO</t>
  </si>
  <si>
    <t>728542930522298301</t>
  </si>
  <si>
    <t>11120644</t>
  </si>
  <si>
    <t>BORGOMALE</t>
  </si>
  <si>
    <t>728842930460376401</t>
  </si>
  <si>
    <t>11141191</t>
  </si>
  <si>
    <t>BORGO SAN MARTINO</t>
  </si>
  <si>
    <t>728942930508830501</t>
  </si>
  <si>
    <t>11120735</t>
  </si>
  <si>
    <t>AURANO</t>
  </si>
  <si>
    <t>729642930509316501</t>
  </si>
  <si>
    <t>11143464</t>
  </si>
  <si>
    <t>BURIASCO</t>
  </si>
  <si>
    <t>729842928664038701</t>
  </si>
  <si>
    <t>12516870</t>
  </si>
  <si>
    <t>CARIGNANO</t>
  </si>
  <si>
    <t>732145468667583001</t>
  </si>
  <si>
    <t>29972957</t>
  </si>
  <si>
    <t>UNIONE MONTANA DEI COMUNI DELLE VALLI CHISONE E GERMANASCA</t>
  </si>
  <si>
    <t>733642930507971802</t>
  </si>
  <si>
    <t>12534542</t>
  </si>
  <si>
    <t>BALDISSERO TORINESE</t>
  </si>
  <si>
    <t>733742930546339002</t>
  </si>
  <si>
    <t>11128676</t>
  </si>
  <si>
    <t>LUSERNA SAN GIOVANNI</t>
  </si>
  <si>
    <t>734242930457519401</t>
  </si>
  <si>
    <t>11142826</t>
  </si>
  <si>
    <t>ROCCA GRIMALDA</t>
  </si>
  <si>
    <t>734942930518880301</t>
  </si>
  <si>
    <t>11141143</t>
  </si>
  <si>
    <t>COGGIOLA</t>
  </si>
  <si>
    <t>735142930522300602</t>
  </si>
  <si>
    <t>701641</t>
  </si>
  <si>
    <t>PASSERANO MARMORITO</t>
  </si>
  <si>
    <t>735142930522899001</t>
  </si>
  <si>
    <t>39073</t>
  </si>
  <si>
    <t>FOSSANO</t>
  </si>
  <si>
    <t>735742930524567701</t>
  </si>
  <si>
    <t>11120975</t>
  </si>
  <si>
    <t>MOMPERONE</t>
  </si>
  <si>
    <t>736442930477504102</t>
  </si>
  <si>
    <t>11143461</t>
  </si>
  <si>
    <t>PRAROSTINO</t>
  </si>
  <si>
    <t>736742930546638901</t>
  </si>
  <si>
    <t>11119979</t>
  </si>
  <si>
    <t>GREGGIO</t>
  </si>
  <si>
    <t>737142930543350701</t>
  </si>
  <si>
    <t>11127886</t>
  </si>
  <si>
    <t>MEZZENILE</t>
  </si>
  <si>
    <t>737242928633983801</t>
  </si>
  <si>
    <t>11127532</t>
  </si>
  <si>
    <t>CHIANOCCO</t>
  </si>
  <si>
    <t>737542930531384801</t>
  </si>
  <si>
    <t>11142028</t>
  </si>
  <si>
    <t>COSSATO</t>
  </si>
  <si>
    <t>739842930528586602</t>
  </si>
  <si>
    <t>11136407</t>
  </si>
  <si>
    <t>MONTEMALE DI CUNEO</t>
  </si>
  <si>
    <t>742942930184370202</t>
  </si>
  <si>
    <t>11143397</t>
  </si>
  <si>
    <t>FAULE</t>
  </si>
  <si>
    <t>743542930547574501</t>
  </si>
  <si>
    <t>13309211</t>
  </si>
  <si>
    <t>MONTIGLIO MONFERRATO</t>
  </si>
  <si>
    <t>744842929800342902</t>
  </si>
  <si>
    <t>11143019</t>
  </si>
  <si>
    <t>LESSOLO</t>
  </si>
  <si>
    <t>744942930472424402</t>
  </si>
  <si>
    <t>12548524</t>
  </si>
  <si>
    <t>NEVIGLIE</t>
  </si>
  <si>
    <t>745642930454699602</t>
  </si>
  <si>
    <t>11140273</t>
  </si>
  <si>
    <t>TAVIGLIANO</t>
  </si>
  <si>
    <t>746042930476625101</t>
  </si>
  <si>
    <t>11131375</t>
  </si>
  <si>
    <t>MAGLIONE</t>
  </si>
  <si>
    <t>746142930524520202</t>
  </si>
  <si>
    <t>11140114</t>
  </si>
  <si>
    <t>MERANA</t>
  </si>
  <si>
    <t>746342930463878801</t>
  </si>
  <si>
    <t>11118854</t>
  </si>
  <si>
    <t>ALICE CASTELLO</t>
  </si>
  <si>
    <t>748342928967256601</t>
  </si>
  <si>
    <t>81942</t>
  </si>
  <si>
    <t>COSTIGLIOLE SALUZZO</t>
  </si>
  <si>
    <t>748342930546884901</t>
  </si>
  <si>
    <t>75075</t>
  </si>
  <si>
    <t>PRAROLO</t>
  </si>
  <si>
    <t>748542930509083001</t>
  </si>
  <si>
    <t>11143466</t>
  </si>
  <si>
    <t>CASTAGNOLE PIEMONTE</t>
  </si>
  <si>
    <t>748942930524024102</t>
  </si>
  <si>
    <t>11120247</t>
  </si>
  <si>
    <t>SALA MONFERRATO</t>
  </si>
  <si>
    <t>749142930545493601</t>
  </si>
  <si>
    <t>11143604</t>
  </si>
  <si>
    <t>RIVARA</t>
  </si>
  <si>
    <t>751142930535995802</t>
  </si>
  <si>
    <t>11117256</t>
  </si>
  <si>
    <t>VESIME</t>
  </si>
  <si>
    <t>751242930462920302</t>
  </si>
  <si>
    <t>11143455</t>
  </si>
  <si>
    <t>GUAZZORA</t>
  </si>
  <si>
    <t>751542930536437302</t>
  </si>
  <si>
    <t>11120586</t>
  </si>
  <si>
    <t>STAZZANO</t>
  </si>
  <si>
    <t>753242927904948402</t>
  </si>
  <si>
    <t>723085</t>
  </si>
  <si>
    <t>BRANDIZZO</t>
  </si>
  <si>
    <t>754042930477558102</t>
  </si>
  <si>
    <t>21936760</t>
  </si>
  <si>
    <t>COMUNITA' COLLINARE DEL GAVI</t>
  </si>
  <si>
    <t>754842930531037201</t>
  </si>
  <si>
    <t>17777212</t>
  </si>
  <si>
    <t>PIOVÀ MASSAIA</t>
  </si>
  <si>
    <t>754854705545839801</t>
  </si>
  <si>
    <t>32105519</t>
  </si>
  <si>
    <t>QUAREGNA CERRETO</t>
  </si>
  <si>
    <t>755342930538800701</t>
  </si>
  <si>
    <t>11136551</t>
  </si>
  <si>
    <t>SOZZAGO</t>
  </si>
  <si>
    <t>755642930446488302</t>
  </si>
  <si>
    <t>11119836</t>
  </si>
  <si>
    <t>SOLERO</t>
  </si>
  <si>
    <t>756242930458599801</t>
  </si>
  <si>
    <t>11143278</t>
  </si>
  <si>
    <t>SALASCO</t>
  </si>
  <si>
    <t>756742930543284001</t>
  </si>
  <si>
    <t>11142496</t>
  </si>
  <si>
    <t>ROCCAFORTE LIGURE</t>
  </si>
  <si>
    <t>756942930532631301</t>
  </si>
  <si>
    <t>11136006</t>
  </si>
  <si>
    <t>CASTELL'ALFERO</t>
  </si>
  <si>
    <t>757042930526438702</t>
  </si>
  <si>
    <t>11121093</t>
  </si>
  <si>
    <t>LEQUIO TANARO</t>
  </si>
  <si>
    <t>761342930534268601</t>
  </si>
  <si>
    <t>700078</t>
  </si>
  <si>
    <t>DEMONTE</t>
  </si>
  <si>
    <t>761742928878266802</t>
  </si>
  <si>
    <t>11140684</t>
  </si>
  <si>
    <t>BORRIANA</t>
  </si>
  <si>
    <t>762742930459632601</t>
  </si>
  <si>
    <t>11123610</t>
  </si>
  <si>
    <t>CASTIGLIONE TORINESE</t>
  </si>
  <si>
    <t>763442930520624602</t>
  </si>
  <si>
    <t>701474</t>
  </si>
  <si>
    <t>GRAZZANO BADOGLIO</t>
  </si>
  <si>
    <t>764142930542767902</t>
  </si>
  <si>
    <t>11135828</t>
  </si>
  <si>
    <t>PIETRAPORZIO</t>
  </si>
  <si>
    <t>764342929735780202</t>
  </si>
  <si>
    <t>25244</t>
  </si>
  <si>
    <t>CASTAGNOLE DELLE LANZE</t>
  </si>
  <si>
    <t>764642930543133502</t>
  </si>
  <si>
    <t>11119983</t>
  </si>
  <si>
    <t>OLDENICO</t>
  </si>
  <si>
    <t>764842930524609801</t>
  </si>
  <si>
    <t>11119400</t>
  </si>
  <si>
    <t>FRUGAROLO</t>
  </si>
  <si>
    <t>764942930451690902</t>
  </si>
  <si>
    <t>11143420</t>
  </si>
  <si>
    <t>ONCINO</t>
  </si>
  <si>
    <t>765442930450956601</t>
  </si>
  <si>
    <t>11143488</t>
  </si>
  <si>
    <t>VIRLE PIEMONTE</t>
  </si>
  <si>
    <t>766642929456991301</t>
  </si>
  <si>
    <t>11142160</t>
  </si>
  <si>
    <t>CURINO</t>
  </si>
  <si>
    <t>769042929721548401</t>
  </si>
  <si>
    <t>99559</t>
  </si>
  <si>
    <t>IVREA</t>
  </si>
  <si>
    <t>769942930533553002</t>
  </si>
  <si>
    <t>11140331</t>
  </si>
  <si>
    <t>ALICE BEL COLLE</t>
  </si>
  <si>
    <t>772442930529133601</t>
  </si>
  <si>
    <t>11117134</t>
  </si>
  <si>
    <t>MOMBARUZZO</t>
  </si>
  <si>
    <t>772842930524188301</t>
  </si>
  <si>
    <t>15667</t>
  </si>
  <si>
    <t>MONTAFIA</t>
  </si>
  <si>
    <t>773542930466500401</t>
  </si>
  <si>
    <t>11135681</t>
  </si>
  <si>
    <t>VINZAGLIO</t>
  </si>
  <si>
    <t>773742927963650802</t>
  </si>
  <si>
    <t>11141984</t>
  </si>
  <si>
    <t>BROZOLO</t>
  </si>
  <si>
    <t>773942930535252001</t>
  </si>
  <si>
    <t>11128620</t>
  </si>
  <si>
    <t>VILLAREGGIA</t>
  </si>
  <si>
    <t>774142930473192902</t>
  </si>
  <si>
    <t>11143472</t>
  </si>
  <si>
    <t>GARZIGLIANA</t>
  </si>
  <si>
    <t>775342930533707102</t>
  </si>
  <si>
    <t>11141992</t>
  </si>
  <si>
    <t>SAN SEBASTIANO DA PO</t>
  </si>
  <si>
    <t>775342930536044501</t>
  </si>
  <si>
    <t>36698</t>
  </si>
  <si>
    <t>VINCHIO</t>
  </si>
  <si>
    <t>775742930531576201</t>
  </si>
  <si>
    <t>11117266</t>
  </si>
  <si>
    <t>CALAMANDRANA</t>
  </si>
  <si>
    <t>777242930450063302</t>
  </si>
  <si>
    <t>11119452</t>
  </si>
  <si>
    <t>MOTTALCIATA</t>
  </si>
  <si>
    <t>777442930516602301</t>
  </si>
  <si>
    <t>11141172</t>
  </si>
  <si>
    <t>CRAVAGLIANA</t>
  </si>
  <si>
    <t>777842930516503902</t>
  </si>
  <si>
    <t>11119928</t>
  </si>
  <si>
    <t>CRAVEGGIA</t>
  </si>
  <si>
    <t>778242930543394801</t>
  </si>
  <si>
    <t>11141431</t>
  </si>
  <si>
    <t>MONTALDO SCARAMPI</t>
  </si>
  <si>
    <t>779142930454007402</t>
  </si>
  <si>
    <t>706001</t>
  </si>
  <si>
    <t>MEZZOMERICO</t>
  </si>
  <si>
    <t>779942928242605201</t>
  </si>
  <si>
    <t>11138207</t>
  </si>
  <si>
    <t>CARESANABLOT</t>
  </si>
  <si>
    <t>782242930463891102</t>
  </si>
  <si>
    <t>12519557</t>
  </si>
  <si>
    <t>ROCCHETTA LIGURE</t>
  </si>
  <si>
    <t>782942930550273902</t>
  </si>
  <si>
    <t>11117388</t>
  </si>
  <si>
    <t>PINO D'ASTI</t>
  </si>
  <si>
    <t>783242930435923402</t>
  </si>
  <si>
    <t>11120130</t>
  </si>
  <si>
    <t>GERMAGNO</t>
  </si>
  <si>
    <t>783742930521498701</t>
  </si>
  <si>
    <t>11143470</t>
  </si>
  <si>
    <t>FENESTRELLE</t>
  </si>
  <si>
    <t>784442930471292802</t>
  </si>
  <si>
    <t>23829264</t>
  </si>
  <si>
    <t>UNIONE COMUNI TERRE DI PIANURA</t>
  </si>
  <si>
    <t>785342930523919402</t>
  </si>
  <si>
    <t>11140101</t>
  </si>
  <si>
    <t>OCCHIEPPO SUPERIORE</t>
  </si>
  <si>
    <t>785642930473266901</t>
  </si>
  <si>
    <t>29827091</t>
  </si>
  <si>
    <t>UNIONE MONTANA DELLE VALLI MONGIA E CEVETTA LANGA CEBANA ALT</t>
  </si>
  <si>
    <t>787642930534343202</t>
  </si>
  <si>
    <t>11120369</t>
  </si>
  <si>
    <t>AMENO</t>
  </si>
  <si>
    <t>788644363071995502</t>
  </si>
  <si>
    <t>29408648</t>
  </si>
  <si>
    <t>UNIONE MONTANA DEI COMUNI OLIMPICI VIA LATTEA</t>
  </si>
  <si>
    <t>789642930546785901</t>
  </si>
  <si>
    <t>11121031</t>
  </si>
  <si>
    <t>ENVIE</t>
  </si>
  <si>
    <t>791442930527242601</t>
  </si>
  <si>
    <t>11140933</t>
  </si>
  <si>
    <t>SALUSSOLA</t>
  </si>
  <si>
    <t>791942930477646801</t>
  </si>
  <si>
    <t>81084</t>
  </si>
  <si>
    <t>PIEVE VERGONTE</t>
  </si>
  <si>
    <t>794045770600041001</t>
  </si>
  <si>
    <t>29525928</t>
  </si>
  <si>
    <t>UNIONE DEI COMUNI MEDIA OSSOLA</t>
  </si>
  <si>
    <t>794942930516814001</t>
  </si>
  <si>
    <t>11119996</t>
  </si>
  <si>
    <t>DOMODOSSOLA</t>
  </si>
  <si>
    <t>795142930476060401</t>
  </si>
  <si>
    <t>19728995</t>
  </si>
  <si>
    <t>COMUNITA' COLLINARE VIA FULVIA</t>
  </si>
  <si>
    <t>795942930523988901</t>
  </si>
  <si>
    <t>11119997</t>
  </si>
  <si>
    <t>GHIFFA</t>
  </si>
  <si>
    <t>796042930525061902</t>
  </si>
  <si>
    <t>11143400</t>
  </si>
  <si>
    <t>TORRE SAN GIORGIO</t>
  </si>
  <si>
    <t>796542930534869402</t>
  </si>
  <si>
    <t>11120643</t>
  </si>
  <si>
    <t>CASTINO</t>
  </si>
  <si>
    <t>796642930541389302</t>
  </si>
  <si>
    <t>29045153</t>
  </si>
  <si>
    <t>UNIONE MONTANA DAL TOBBIO AL COLMA</t>
  </si>
  <si>
    <t>797742930476311902</t>
  </si>
  <si>
    <t>11128398</t>
  </si>
  <si>
    <t>RIVAROLO CANAVESE</t>
  </si>
  <si>
    <t>798642930517286101</t>
  </si>
  <si>
    <t>11136279</t>
  </si>
  <si>
    <t>CORTANDONE</t>
  </si>
  <si>
    <t>799142930508440501</t>
  </si>
  <si>
    <t>11121125</t>
  </si>
  <si>
    <t>BERGOLO</t>
  </si>
  <si>
    <t>799442930478913201</t>
  </si>
  <si>
    <t>11143718</t>
  </si>
  <si>
    <t>SANT'AMBROGIO DI TORINO</t>
  </si>
  <si>
    <t>799742930462511801</t>
  </si>
  <si>
    <t>11142365</t>
  </si>
  <si>
    <t>VIÙ</t>
  </si>
  <si>
    <t>801342930471544502</t>
  </si>
  <si>
    <t>11121124</t>
  </si>
  <si>
    <t>MOROZZO</t>
  </si>
  <si>
    <t>801942930454879602</t>
  </si>
  <si>
    <t>11121455</t>
  </si>
  <si>
    <t>SCAGNELLO</t>
  </si>
  <si>
    <t>802142930472974701</t>
  </si>
  <si>
    <t>11119699</t>
  </si>
  <si>
    <t>GARGALLO</t>
  </si>
  <si>
    <t>803342930534987401</t>
  </si>
  <si>
    <t>11143885</t>
  </si>
  <si>
    <t>BARDONECCHIA</t>
  </si>
  <si>
    <t>803842930451807801</t>
  </si>
  <si>
    <t>11119963</t>
  </si>
  <si>
    <t>OMEGNA</t>
  </si>
  <si>
    <t>803842930467039102</t>
  </si>
  <si>
    <t>19593752</t>
  </si>
  <si>
    <t>COMUNITA' COLLINARE VAL TIGLIONE E DINTORNI</t>
  </si>
  <si>
    <t>804042930530337202</t>
  </si>
  <si>
    <t>723514</t>
  </si>
  <si>
    <t>CANTALUPO LIGURE</t>
  </si>
  <si>
    <t>804642930480351502</t>
  </si>
  <si>
    <t>371016</t>
  </si>
  <si>
    <t>PINEROLO</t>
  </si>
  <si>
    <t>805542930550087701</t>
  </si>
  <si>
    <t>80931</t>
  </si>
  <si>
    <t>TOCENO</t>
  </si>
  <si>
    <t>805942930516763002</t>
  </si>
  <si>
    <t>11140168</t>
  </si>
  <si>
    <t>CANDELO</t>
  </si>
  <si>
    <t>806442930184475602</t>
  </si>
  <si>
    <t>726613</t>
  </si>
  <si>
    <t>BORGOFRANCO D'IVREA</t>
  </si>
  <si>
    <t>806744363071948401</t>
  </si>
  <si>
    <t>29375069</t>
  </si>
  <si>
    <t>UNIONE MONTANA DEL CUSIO E DEL MOTTARONE</t>
  </si>
  <si>
    <t>806842928042203701</t>
  </si>
  <si>
    <t>11142002</t>
  </si>
  <si>
    <t>CASTAGNETO PO</t>
  </si>
  <si>
    <t>807242930524016601</t>
  </si>
  <si>
    <t>88210</t>
  </si>
  <si>
    <t>COSTA VESCOVATO</t>
  </si>
  <si>
    <t>807842929494157501</t>
  </si>
  <si>
    <t>11141003</t>
  </si>
  <si>
    <t>BELVEGLIO</t>
  </si>
  <si>
    <t>807842930507639202</t>
  </si>
  <si>
    <t>75542</t>
  </si>
  <si>
    <t>BAVENO</t>
  </si>
  <si>
    <t>807942930476863901</t>
  </si>
  <si>
    <t>11121257</t>
  </si>
  <si>
    <t>PRADLEVES</t>
  </si>
  <si>
    <t>808242930453213402</t>
  </si>
  <si>
    <t>11130803</t>
  </si>
  <si>
    <t>QUAGLIUZZO</t>
  </si>
  <si>
    <t>808342930526709602</t>
  </si>
  <si>
    <t>11120800</t>
  </si>
  <si>
    <t>PAROLDO</t>
  </si>
  <si>
    <t>808342930542401702</t>
  </si>
  <si>
    <t>11119770</t>
  </si>
  <si>
    <t>NIELLA BELBO</t>
  </si>
  <si>
    <t>812142930460560902</t>
  </si>
  <si>
    <t>11142477</t>
  </si>
  <si>
    <t>CHIALAMBERTO</t>
  </si>
  <si>
    <t>812442930464460202</t>
  </si>
  <si>
    <t>11119528</t>
  </si>
  <si>
    <t>BELFORTE MONFERRATO</t>
  </si>
  <si>
    <t>813042930517057001</t>
  </si>
  <si>
    <t>11142485</t>
  </si>
  <si>
    <t>BALME</t>
  </si>
  <si>
    <t>814042930528019102</t>
  </si>
  <si>
    <t>11142259</t>
  </si>
  <si>
    <t>PESSINETTO</t>
  </si>
  <si>
    <t>814442930453336502</t>
  </si>
  <si>
    <t>11120352</t>
  </si>
  <si>
    <t>VOLPEDO</t>
  </si>
  <si>
    <t>815842930464087702</t>
  </si>
  <si>
    <t>11117376</t>
  </si>
  <si>
    <t>CASALE CORTE CERRO</t>
  </si>
  <si>
    <t>816442930400204201</t>
  </si>
  <si>
    <t>11135979</t>
  </si>
  <si>
    <t>GAIOLA</t>
  </si>
  <si>
    <t>817342930530317902</t>
  </si>
  <si>
    <t>11119847</t>
  </si>
  <si>
    <t>CARPENETO</t>
  </si>
  <si>
    <t>817642930474595001</t>
  </si>
  <si>
    <t>11121187</t>
  </si>
  <si>
    <t>PERLO</t>
  </si>
  <si>
    <t>817742928196979602</t>
  </si>
  <si>
    <t>11119721</t>
  </si>
  <si>
    <t>ALTO</t>
  </si>
  <si>
    <t>818342930518628202</t>
  </si>
  <si>
    <t>11117268</t>
  </si>
  <si>
    <t>CASTEL BOGLIONE</t>
  </si>
  <si>
    <t>822442930464350402</t>
  </si>
  <si>
    <t>727123</t>
  </si>
  <si>
    <t>DERNICE</t>
  </si>
  <si>
    <t>822942930544325501</t>
  </si>
  <si>
    <t>11126627</t>
  </si>
  <si>
    <t>SESTRIERE</t>
  </si>
  <si>
    <t>823142929022556501</t>
  </si>
  <si>
    <t>11120389</t>
  </si>
  <si>
    <t>BOSSOLASCO</t>
  </si>
  <si>
    <t>824442930516415402</t>
  </si>
  <si>
    <t>11118863</t>
  </si>
  <si>
    <t>CASALBELTRAME</t>
  </si>
  <si>
    <t>824942930461485102</t>
  </si>
  <si>
    <t>11142756</t>
  </si>
  <si>
    <t>CUORGNÈ</t>
  </si>
  <si>
    <t>824942930534355601</t>
  </si>
  <si>
    <t>700055</t>
  </si>
  <si>
    <t>TRINO</t>
  </si>
  <si>
    <t>825342930517966301</t>
  </si>
  <si>
    <t>11121121</t>
  </si>
  <si>
    <t>CLAVESANA</t>
  </si>
  <si>
    <t>825342930528662702</t>
  </si>
  <si>
    <t>11140180</t>
  </si>
  <si>
    <t>SORDEVOLO</t>
  </si>
  <si>
    <t>825442930525679301</t>
  </si>
  <si>
    <t>11136941</t>
  </si>
  <si>
    <t>VILLA DEL BOSCO</t>
  </si>
  <si>
    <t>827842930517436002</t>
  </si>
  <si>
    <t>11119971</t>
  </si>
  <si>
    <t>GARBAGNA NOVARESE</t>
  </si>
  <si>
    <t>833042930525249402</t>
  </si>
  <si>
    <t>11119577</t>
  </si>
  <si>
    <t>ORSARA BORMIDA</t>
  </si>
  <si>
    <t>833542930446907502</t>
  </si>
  <si>
    <t>11135884</t>
  </si>
  <si>
    <t>RONSECCO</t>
  </si>
  <si>
    <t>833642930474043501</t>
  </si>
  <si>
    <t>11120148</t>
  </si>
  <si>
    <t>VISONE</t>
  </si>
  <si>
    <t>833642930479236101</t>
  </si>
  <si>
    <t>10697259</t>
  </si>
  <si>
    <t>SERRAVALLE SCRIVIA</t>
  </si>
  <si>
    <t>834042930458153801</t>
  </si>
  <si>
    <t>11121317</t>
  </si>
  <si>
    <t>MONASTERO DI VASCO</t>
  </si>
  <si>
    <t>834442930531819002</t>
  </si>
  <si>
    <t>701604</t>
  </si>
  <si>
    <t>BORGO VERCELLI</t>
  </si>
  <si>
    <t>834842930542858001</t>
  </si>
  <si>
    <t>11143598</t>
  </si>
  <si>
    <t>FORNO CANAVESE</t>
  </si>
  <si>
    <t>835342930465766002</t>
  </si>
  <si>
    <t>29746642</t>
  </si>
  <si>
    <t>UNIONE MONTANA ALTO CANAVESE</t>
  </si>
  <si>
    <t>836042930528204101</t>
  </si>
  <si>
    <t>11143846</t>
  </si>
  <si>
    <t>SANGANO</t>
  </si>
  <si>
    <t>836342930524210302</t>
  </si>
  <si>
    <t>11130532</t>
  </si>
  <si>
    <t>FIORANO CANAVESE</t>
  </si>
  <si>
    <t>837242930518141601</t>
  </si>
  <si>
    <t>11120304</t>
  </si>
  <si>
    <t>PONTESTURA</t>
  </si>
  <si>
    <t>837742930470022902</t>
  </si>
  <si>
    <t>11141982</t>
  </si>
  <si>
    <t>VERRUA SAVOIA</t>
  </si>
  <si>
    <t>837942930464892901</t>
  </si>
  <si>
    <t>11120632</t>
  </si>
  <si>
    <t>BOSIA</t>
  </si>
  <si>
    <t>839542930463726301</t>
  </si>
  <si>
    <t>11131047</t>
  </si>
  <si>
    <t>PRATIGLIONE</t>
  </si>
  <si>
    <t>841942929428305502</t>
  </si>
  <si>
    <t>11136069</t>
  </si>
  <si>
    <t>CORTAZZONE</t>
  </si>
  <si>
    <t>845542930534184502</t>
  </si>
  <si>
    <t>11121987</t>
  </si>
  <si>
    <t>BEE</t>
  </si>
  <si>
    <t>845842930543021502</t>
  </si>
  <si>
    <t>11120348</t>
  </si>
  <si>
    <t>MORANO SUL PO</t>
  </si>
  <si>
    <t>845942930476179902</t>
  </si>
  <si>
    <t>11143085</t>
  </si>
  <si>
    <t>SAN BERNARDINO VERBANO</t>
  </si>
  <si>
    <t>846042930508914502</t>
  </si>
  <si>
    <t>11118718</t>
  </si>
  <si>
    <t>CASTAGNITO</t>
  </si>
  <si>
    <t>846042930519367002</t>
  </si>
  <si>
    <t>727365</t>
  </si>
  <si>
    <t>ISOLA SANT'ANTONIO</t>
  </si>
  <si>
    <t>847142930522181302</t>
  </si>
  <si>
    <t>81415</t>
  </si>
  <si>
    <t>BORGOLAVEZZARO</t>
  </si>
  <si>
    <t>847142930526473901</t>
  </si>
  <si>
    <t>11143337</t>
  </si>
  <si>
    <t>PERRERO</t>
  </si>
  <si>
    <t>847342930461386002</t>
  </si>
  <si>
    <t>11136035</t>
  </si>
  <si>
    <t>CHIUSANO D'ASTI</t>
  </si>
  <si>
    <t>847642930532420301</t>
  </si>
  <si>
    <t>11119523</t>
  </si>
  <si>
    <t>MUZZANO</t>
  </si>
  <si>
    <t>847942930550687401</t>
  </si>
  <si>
    <t>11142766</t>
  </si>
  <si>
    <t>SAN GIUSTO CANAVESE</t>
  </si>
  <si>
    <t>849142930453075102</t>
  </si>
  <si>
    <t>445646</t>
  </si>
  <si>
    <t>QUASSOLO</t>
  </si>
  <si>
    <t>849344363071563901</t>
  </si>
  <si>
    <t>30256855</t>
  </si>
  <si>
    <t>UNIONE DEI COMUNI TERRE D'ACQUE</t>
  </si>
  <si>
    <t>849442930515789602</t>
  </si>
  <si>
    <t>11121454</t>
  </si>
  <si>
    <t>BATTIFOLLO</t>
  </si>
  <si>
    <t>851142930456979301</t>
  </si>
  <si>
    <t>11135844</t>
  </si>
  <si>
    <t>ROBILANTE</t>
  </si>
  <si>
    <t>851842930471165202</t>
  </si>
  <si>
    <t>20086324</t>
  </si>
  <si>
    <t>COMUNITA' COLLINARE TRA BARAGGIA E BRAMATERRA</t>
  </si>
  <si>
    <t>852042930473437401</t>
  </si>
  <si>
    <t>54539</t>
  </si>
  <si>
    <t>MARANO TICINO</t>
  </si>
  <si>
    <t>852742930511203801</t>
  </si>
  <si>
    <t>11136026</t>
  </si>
  <si>
    <t>AISONE</t>
  </si>
  <si>
    <t>852942930509739101</t>
  </si>
  <si>
    <t>11141183</t>
  </si>
  <si>
    <t>CREVACUORE</t>
  </si>
  <si>
    <t>853842928633866502</t>
  </si>
  <si>
    <t>11119968</t>
  </si>
  <si>
    <t>BOGNANCO</t>
  </si>
  <si>
    <t>853842930523791502</t>
  </si>
  <si>
    <t>11142963</t>
  </si>
  <si>
    <t>SCARMAGNO</t>
  </si>
  <si>
    <t>856242927949032701</t>
  </si>
  <si>
    <t>11135970</t>
  </si>
  <si>
    <t>BALDICHIERI D'ASTI</t>
  </si>
  <si>
    <t>856542930530007901</t>
  </si>
  <si>
    <t>11118964</t>
  </si>
  <si>
    <t>CAVAGLIÀ</t>
  </si>
  <si>
    <t>856642930519891202</t>
  </si>
  <si>
    <t>11136165</t>
  </si>
  <si>
    <t>LIMONE PIEMONTE</t>
  </si>
  <si>
    <t>857242930476276902</t>
  </si>
  <si>
    <t>11131007</t>
  </si>
  <si>
    <t>RIVALTA DI TORINO</t>
  </si>
  <si>
    <t>857242930524371102</t>
  </si>
  <si>
    <t>11119630</t>
  </si>
  <si>
    <t>TERNENGO</t>
  </si>
  <si>
    <t>858542930464169701</t>
  </si>
  <si>
    <t>11140911</t>
  </si>
  <si>
    <t>CAMPIGLIA CERVO</t>
  </si>
  <si>
    <t>858842930455930602</t>
  </si>
  <si>
    <t>11119484</t>
  </si>
  <si>
    <t>RIVARONE</t>
  </si>
  <si>
    <t>858842930477463802</t>
  </si>
  <si>
    <t>11120766</t>
  </si>
  <si>
    <t>MACRA</t>
  </si>
  <si>
    <t>861342930509458601</t>
  </si>
  <si>
    <t>728377</t>
  </si>
  <si>
    <t>CHIOMONTE</t>
  </si>
  <si>
    <t>864242930548351701</t>
  </si>
  <si>
    <t>11143429</t>
  </si>
  <si>
    <t>VILLANOVA SOLARO</t>
  </si>
  <si>
    <t>866042930464056401</t>
  </si>
  <si>
    <t>11143481</t>
  </si>
  <si>
    <t>POMARETTO</t>
  </si>
  <si>
    <t>867342930518913702</t>
  </si>
  <si>
    <t>11120882</t>
  </si>
  <si>
    <t>MONASTEROLO DI SAVIGLIANO</t>
  </si>
  <si>
    <t>867342930524194302</t>
  </si>
  <si>
    <t>11120399</t>
  </si>
  <si>
    <t>OZZANO MONFERRATO</t>
  </si>
  <si>
    <t>867842930461437102</t>
  </si>
  <si>
    <t>11142482</t>
  </si>
  <si>
    <t>CANTOIRA</t>
  </si>
  <si>
    <t>868842930528247102</t>
  </si>
  <si>
    <t>716943</t>
  </si>
  <si>
    <t>RODELLO</t>
  </si>
  <si>
    <t>868942930460670501</t>
  </si>
  <si>
    <t>11141070</t>
  </si>
  <si>
    <t>CHERASCO</t>
  </si>
  <si>
    <t>869042930473113102</t>
  </si>
  <si>
    <t>29403173</t>
  </si>
  <si>
    <t>UNIONE MONTANA SUOL D'ALERAMO</t>
  </si>
  <si>
    <t>869542930509071702</t>
  </si>
  <si>
    <t>11120784</t>
  </si>
  <si>
    <t>BERNEZZO</t>
  </si>
  <si>
    <t>869542930530863101</t>
  </si>
  <si>
    <t>11143272</t>
  </si>
  <si>
    <t>CROVA</t>
  </si>
  <si>
    <t>869642930541881202</t>
  </si>
  <si>
    <t>723079</t>
  </si>
  <si>
    <t>FOGLIZZO</t>
  </si>
  <si>
    <t>871142930480719401</t>
  </si>
  <si>
    <t>11136814</t>
  </si>
  <si>
    <t>TONCO</t>
  </si>
  <si>
    <t>871542930475100402</t>
  </si>
  <si>
    <t>81284</t>
  </si>
  <si>
    <t>BACENO</t>
  </si>
  <si>
    <t>871842930477164102</t>
  </si>
  <si>
    <t>725399</t>
  </si>
  <si>
    <t>LUSIGLIÈ</t>
  </si>
  <si>
    <t>871842930546587302</t>
  </si>
  <si>
    <t>2595842</t>
  </si>
  <si>
    <t>SALBERTRAND</t>
  </si>
  <si>
    <t>872842930463802702</t>
  </si>
  <si>
    <t>11141473</t>
  </si>
  <si>
    <t>PRATO SESIA</t>
  </si>
  <si>
    <t>872942930518030701</t>
  </si>
  <si>
    <t>11143338</t>
  </si>
  <si>
    <t>MASSELLO</t>
  </si>
  <si>
    <t>873442930531294301</t>
  </si>
  <si>
    <t>11121700</t>
  </si>
  <si>
    <t>CHIUSA DI PESIO</t>
  </si>
  <si>
    <t>873942930528998602</t>
  </si>
  <si>
    <t>11120512</t>
  </si>
  <si>
    <t>PONTI</t>
  </si>
  <si>
    <t>874842928176254401</t>
  </si>
  <si>
    <t>11120809</t>
  </si>
  <si>
    <t>ACCEGLIO</t>
  </si>
  <si>
    <t>875242930265176101</t>
  </si>
  <si>
    <t>11141565</t>
  </si>
  <si>
    <t>MURISENGO</t>
  </si>
  <si>
    <t>875442930534879301</t>
  </si>
  <si>
    <t>11139859</t>
  </si>
  <si>
    <t>CALLABIANA</t>
  </si>
  <si>
    <t>876142930526299101</t>
  </si>
  <si>
    <t>11142762</t>
  </si>
  <si>
    <t>PERTUSIO</t>
  </si>
  <si>
    <t>877442930517084701</t>
  </si>
  <si>
    <t>11120227</t>
  </si>
  <si>
    <t>BORGHETTO DI BORBERA</t>
  </si>
  <si>
    <t>878242930289535201</t>
  </si>
  <si>
    <t>11120654</t>
  </si>
  <si>
    <t>PRIERO</t>
  </si>
  <si>
    <t>878442930464591201</t>
  </si>
  <si>
    <t>11120085</t>
  </si>
  <si>
    <t>BELGIRATE</t>
  </si>
  <si>
    <t>878642930472689301</t>
  </si>
  <si>
    <t>11143603</t>
  </si>
  <si>
    <t>OZEGNA</t>
  </si>
  <si>
    <t>878842930547963502</t>
  </si>
  <si>
    <t>11121213</t>
  </si>
  <si>
    <t>VEZZA D'ALBA</t>
  </si>
  <si>
    <t>882842930530281801</t>
  </si>
  <si>
    <t>11128195</t>
  </si>
  <si>
    <t>VILLAR FOCCHIARDO</t>
  </si>
  <si>
    <t>883042930477261402</t>
  </si>
  <si>
    <t>18913438</t>
  </si>
  <si>
    <t>COMUNITA' DELLE COLLINE TRA LANGA E MONFERRATO</t>
  </si>
  <si>
    <t>883142928108880501</t>
  </si>
  <si>
    <t>11120565</t>
  </si>
  <si>
    <t>CAVATORE</t>
  </si>
  <si>
    <t>884642930550779101</t>
  </si>
  <si>
    <t>15222076</t>
  </si>
  <si>
    <t>TOLLEGNO</t>
  </si>
  <si>
    <t>885742929613518902</t>
  </si>
  <si>
    <t>11140968</t>
  </si>
  <si>
    <t>FONTANILE</t>
  </si>
  <si>
    <t>886742930479942201</t>
  </si>
  <si>
    <t>11120935</t>
  </si>
  <si>
    <t>PRUNETTO</t>
  </si>
  <si>
    <t>886942930525439601</t>
  </si>
  <si>
    <t>11120493</t>
  </si>
  <si>
    <t>VERNANTE</t>
  </si>
  <si>
    <t>887842930524419802</t>
  </si>
  <si>
    <t>11143884</t>
  </si>
  <si>
    <t>MOMPANTERO</t>
  </si>
  <si>
    <t>888742930460589802</t>
  </si>
  <si>
    <t>11120110</t>
  </si>
  <si>
    <t>CASALNOCETO</t>
  </si>
  <si>
    <t>888942930456231601</t>
  </si>
  <si>
    <t>723089</t>
  </si>
  <si>
    <t>MONTEU DA PO</t>
  </si>
  <si>
    <t>889742930538694302</t>
  </si>
  <si>
    <t>11120054</t>
  </si>
  <si>
    <t>SANTA MARIA MAGGIORE</t>
  </si>
  <si>
    <t>891842930536029501</t>
  </si>
  <si>
    <t>11120021</t>
  </si>
  <si>
    <t>VILLETTE</t>
  </si>
  <si>
    <t>893442930545531201</t>
  </si>
  <si>
    <t>11120856</t>
  </si>
  <si>
    <t>OCCIMIANO</t>
  </si>
  <si>
    <t>894042930477690402</t>
  </si>
  <si>
    <t>11129625</t>
  </si>
  <si>
    <t>CASELLE TORINESE</t>
  </si>
  <si>
    <t>895342927982896301</t>
  </si>
  <si>
    <t>716677</t>
  </si>
  <si>
    <t>ARONA</t>
  </si>
  <si>
    <t>896042930535044301</t>
  </si>
  <si>
    <t>11118768</t>
  </si>
  <si>
    <t>BIANDRATE</t>
  </si>
  <si>
    <t>896242930449464402</t>
  </si>
  <si>
    <t>11143482</t>
  </si>
  <si>
    <t>PRAGELATO</t>
  </si>
  <si>
    <t>896742927944985902</t>
  </si>
  <si>
    <t>15294691</t>
  </si>
  <si>
    <t>BORGO SAN DALMAZZO</t>
  </si>
  <si>
    <t>897042930455342701</t>
  </si>
  <si>
    <t>11141426</t>
  </si>
  <si>
    <t>SOSTEGNO</t>
  </si>
  <si>
    <t>897242930545432902</t>
  </si>
  <si>
    <t>11119456</t>
  </si>
  <si>
    <t>PONTECURONE</t>
  </si>
  <si>
    <t>897842930459772701</t>
  </si>
  <si>
    <t>11143599</t>
  </si>
  <si>
    <t>BUSANO</t>
  </si>
  <si>
    <t>897942929946658301</t>
  </si>
  <si>
    <t>11142920</t>
  </si>
  <si>
    <t>BASTIA MONDOVÌ</t>
  </si>
  <si>
    <t>899642929259359502</t>
  </si>
  <si>
    <t>11119903</t>
  </si>
  <si>
    <t>GOZZANO</t>
  </si>
  <si>
    <t>901342930543043201</t>
  </si>
  <si>
    <t>11121251</t>
  </si>
  <si>
    <t>SINIO</t>
  </si>
  <si>
    <t>903742929488676902</t>
  </si>
  <si>
    <t>11140972</t>
  </si>
  <si>
    <t>CASTELLETTO MOLINA</t>
  </si>
  <si>
    <t>903942930475834401</t>
  </si>
  <si>
    <t>11120246</t>
  </si>
  <si>
    <t>PONZANO MONFERRATO</t>
  </si>
  <si>
    <t>904042930465200202</t>
  </si>
  <si>
    <t>11118729</t>
  </si>
  <si>
    <t>CASTIGLIONE TINELLA</t>
  </si>
  <si>
    <t>904342930466563902</t>
  </si>
  <si>
    <t>11131315</t>
  </si>
  <si>
    <t>VOLVERA</t>
  </si>
  <si>
    <t>905142930446820001</t>
  </si>
  <si>
    <t>11119988</t>
  </si>
  <si>
    <t>COSSOGNO</t>
  </si>
  <si>
    <t>905342930518946001</t>
  </si>
  <si>
    <t>11118288</t>
  </si>
  <si>
    <t>GATTINARA</t>
  </si>
  <si>
    <t>906542930532165101</t>
  </si>
  <si>
    <t>11130031</t>
  </si>
  <si>
    <t>ROLETTO</t>
  </si>
  <si>
    <t>906642930543050002</t>
  </si>
  <si>
    <t>11120276</t>
  </si>
  <si>
    <t>MORBELLO</t>
  </si>
  <si>
    <t>907142930530076001</t>
  </si>
  <si>
    <t>11136042</t>
  </si>
  <si>
    <t>CINAGLIO</t>
  </si>
  <si>
    <t>907542930542775001</t>
  </si>
  <si>
    <t>11118787</t>
  </si>
  <si>
    <t>MADONNA DEL SASSO</t>
  </si>
  <si>
    <t>907842929230221302</t>
  </si>
  <si>
    <t>11141199</t>
  </si>
  <si>
    <t>FOBELLO</t>
  </si>
  <si>
    <t>908142930527591102</t>
  </si>
  <si>
    <t>11143608</t>
  </si>
  <si>
    <t>RIVAROSSA</t>
  </si>
  <si>
    <t>908145691788097701</t>
  </si>
  <si>
    <t>29536080</t>
  </si>
  <si>
    <t>UNIONE MONTANA DELLA VALLE VIGEZZO</t>
  </si>
  <si>
    <t>911142930462634802</t>
  </si>
  <si>
    <t>11120388</t>
  </si>
  <si>
    <t>ALTAVILLA MONFERRATO</t>
  </si>
  <si>
    <t>911242930462622402</t>
  </si>
  <si>
    <t>384444</t>
  </si>
  <si>
    <t>ALMESE</t>
  </si>
  <si>
    <t>911442930475919801</t>
  </si>
  <si>
    <t>11117262</t>
  </si>
  <si>
    <t>LOAZZOLO</t>
  </si>
  <si>
    <t>911642930475045702</t>
  </si>
  <si>
    <t>11119626</t>
  </si>
  <si>
    <t>MASIO</t>
  </si>
  <si>
    <t>911942930516869201</t>
  </si>
  <si>
    <t>11140554</t>
  </si>
  <si>
    <t>DORMELLETTO</t>
  </si>
  <si>
    <t>913142930480500101</t>
  </si>
  <si>
    <t>11141028</t>
  </si>
  <si>
    <t>PINO TORINESE</t>
  </si>
  <si>
    <t>913342930465659702</t>
  </si>
  <si>
    <t>27419708</t>
  </si>
  <si>
    <t>UNIONE DI COMUNITA COLLINARE ROERO TARTUFO ED ARNEIS</t>
  </si>
  <si>
    <t>914242930473594801</t>
  </si>
  <si>
    <t>11119578</t>
  </si>
  <si>
    <t>MORSASCO</t>
  </si>
  <si>
    <t>915242930508811001</t>
  </si>
  <si>
    <t>11120652</t>
  </si>
  <si>
    <t>BISTAGNO</t>
  </si>
  <si>
    <t>915242930509816702</t>
  </si>
  <si>
    <t>728071</t>
  </si>
  <si>
    <t>ALPIGNANO</t>
  </si>
  <si>
    <t>915942930477582201</t>
  </si>
  <si>
    <t>724416</t>
  </si>
  <si>
    <t>SAN FRANCESCO AL CAMPO</t>
  </si>
  <si>
    <t>916042928932341102</t>
  </si>
  <si>
    <t>11142194</t>
  </si>
  <si>
    <t>GROSSO</t>
  </si>
  <si>
    <t>917753199506861101</t>
  </si>
  <si>
    <t>31882173</t>
  </si>
  <si>
    <t>UNIONE RIVIERA DEL MONFERRATO</t>
  </si>
  <si>
    <t>917842930548096601</t>
  </si>
  <si>
    <t>727158</t>
  </si>
  <si>
    <t>VENASCA</t>
  </si>
  <si>
    <t>917942930536642601</t>
  </si>
  <si>
    <t>19593754</t>
  </si>
  <si>
    <t>COMUNITA' COLLINARE VAL RILATE</t>
  </si>
  <si>
    <t>918142929012861401</t>
  </si>
  <si>
    <t>11140975</t>
  </si>
  <si>
    <t>BALMUCCIA</t>
  </si>
  <si>
    <t>918342930520974002</t>
  </si>
  <si>
    <t>702993</t>
  </si>
  <si>
    <t>COCCONATO</t>
  </si>
  <si>
    <t>918442930455977001</t>
  </si>
  <si>
    <t>11136561</t>
  </si>
  <si>
    <t>PERTENGO</t>
  </si>
  <si>
    <t>918742930460371302</t>
  </si>
  <si>
    <t>10701450</t>
  </si>
  <si>
    <t>RONCO CANAVESE</t>
  </si>
  <si>
    <t>918742930508026202</t>
  </si>
  <si>
    <t>727359</t>
  </si>
  <si>
    <t>BRONDELLO</t>
  </si>
  <si>
    <t>918942930478364602</t>
  </si>
  <si>
    <t>11139881</t>
  </si>
  <si>
    <t>SANTO STEFANO ROERO</t>
  </si>
  <si>
    <t>919042930469010301</t>
  </si>
  <si>
    <t>30896</t>
  </si>
  <si>
    <t>VERBANIA</t>
  </si>
  <si>
    <t>921642930518061601</t>
  </si>
  <si>
    <t>11119422</t>
  </si>
  <si>
    <t>CASTELNUOVO SCRIVIA</t>
  </si>
  <si>
    <t>922642930534558601</t>
  </si>
  <si>
    <t>12534557</t>
  </si>
  <si>
    <t>ANDEZENO</t>
  </si>
  <si>
    <t>924042930457907601</t>
  </si>
  <si>
    <t>11136185</t>
  </si>
  <si>
    <t>ROASCHIA</t>
  </si>
  <si>
    <t>926545268173345101</t>
  </si>
  <si>
    <t>29863058</t>
  </si>
  <si>
    <t>UNIONE BASSA VALLE SCRIVIA</t>
  </si>
  <si>
    <t>926642929118794501</t>
  </si>
  <si>
    <t>11120979</t>
  </si>
  <si>
    <t>ISASCA</t>
  </si>
  <si>
    <t>926842930544877601</t>
  </si>
  <si>
    <t>11119949</t>
  </si>
  <si>
    <t>PIEDIMULERA</t>
  </si>
  <si>
    <t>928242930479349501</t>
  </si>
  <si>
    <t>11119561</t>
  </si>
  <si>
    <t>STROPPIANA</t>
  </si>
  <si>
    <t>929542930534858701</t>
  </si>
  <si>
    <t>11118855</t>
  </si>
  <si>
    <t>CARISIO</t>
  </si>
  <si>
    <t>929543833592060002</t>
  </si>
  <si>
    <t>29978868</t>
  </si>
  <si>
    <t>UNIONE MONTANA VALLE SUSA</t>
  </si>
  <si>
    <t>929743833591987001</t>
  </si>
  <si>
    <t>29268871</t>
  </si>
  <si>
    <t>UNIONE MONTANA DELLE VALLI DELL'OSSOLA</t>
  </si>
  <si>
    <t>932045260004106901</t>
  </si>
  <si>
    <t>30452202</t>
  </si>
  <si>
    <t>UNIONE MONTANA DORA BALTEA</t>
  </si>
  <si>
    <t>932942930550179502</t>
  </si>
  <si>
    <t>11117128</t>
  </si>
  <si>
    <t>ROCCAVERANO</t>
  </si>
  <si>
    <t>933042928956248401</t>
  </si>
  <si>
    <t>11142132</t>
  </si>
  <si>
    <t>CABELLA LIGURE</t>
  </si>
  <si>
    <t>933042930457014801</t>
  </si>
  <si>
    <t>11119736</t>
  </si>
  <si>
    <t>OVADA</t>
  </si>
  <si>
    <t>933342930525591301</t>
  </si>
  <si>
    <t>11142757</t>
  </si>
  <si>
    <t>VALPERGA</t>
  </si>
  <si>
    <t>933442930530951801</t>
  </si>
  <si>
    <t>11120470</t>
  </si>
  <si>
    <t>CASTELLETTO MERLI</t>
  </si>
  <si>
    <t>933642930454959501</t>
  </si>
  <si>
    <t>11136233</t>
  </si>
  <si>
    <t>VIALE</t>
  </si>
  <si>
    <t>933942930509091501</t>
  </si>
  <si>
    <t>11128244</t>
  </si>
  <si>
    <t>BARONE CANAVESE</t>
  </si>
  <si>
    <t>934542929155433302</t>
  </si>
  <si>
    <t>11143271</t>
  </si>
  <si>
    <t>LIVORNO FERRARIS</t>
  </si>
  <si>
    <t>934542930517681201</t>
  </si>
  <si>
    <t>11119237</t>
  </si>
  <si>
    <t>GOVONE</t>
  </si>
  <si>
    <t>935642930452402301</t>
  </si>
  <si>
    <t>11120537</t>
  </si>
  <si>
    <t>SOMANO</t>
  </si>
  <si>
    <t>935742930520382601</t>
  </si>
  <si>
    <t>11150753</t>
  </si>
  <si>
    <t>CHIESANUOVA</t>
  </si>
  <si>
    <t>937142930544141601</t>
  </si>
  <si>
    <t>376157</t>
  </si>
  <si>
    <t>LEINI</t>
  </si>
  <si>
    <t>937342930480526801</t>
  </si>
  <si>
    <t>720700</t>
  </si>
  <si>
    <t>PIODE</t>
  </si>
  <si>
    <t>937442930542739702</t>
  </si>
  <si>
    <t>11135978</t>
  </si>
  <si>
    <t>FORMIGLIANA</t>
  </si>
  <si>
    <t>937642930454191101</t>
  </si>
  <si>
    <t>11121151</t>
  </si>
  <si>
    <t>LEQUIO BERRIA</t>
  </si>
  <si>
    <t>937842930459924202</t>
  </si>
  <si>
    <t>11120591</t>
  </si>
  <si>
    <t>VILLAROMAGNANO</t>
  </si>
  <si>
    <t>937842930461638902</t>
  </si>
  <si>
    <t>11130648</t>
  </si>
  <si>
    <t>PARELLA</t>
  </si>
  <si>
    <t>938442930454105402</t>
  </si>
  <si>
    <t>11118120</t>
  </si>
  <si>
    <t>PEVERAGNO</t>
  </si>
  <si>
    <t>938742930518999702</t>
  </si>
  <si>
    <t>11136099</t>
  </si>
  <si>
    <t>FERRERE</t>
  </si>
  <si>
    <t>939442930528608801</t>
  </si>
  <si>
    <t>11120649</t>
  </si>
  <si>
    <t>PIANFEI</t>
  </si>
  <si>
    <t>939942930476165701</t>
  </si>
  <si>
    <t>11130316</t>
  </si>
  <si>
    <t>LAURIANO</t>
  </si>
  <si>
    <t>941942930461589102</t>
  </si>
  <si>
    <t>719051</t>
  </si>
  <si>
    <t>SANDIGLIANO</t>
  </si>
  <si>
    <t>942342930518833601</t>
  </si>
  <si>
    <t>11143602</t>
  </si>
  <si>
    <t>CICONIO</t>
  </si>
  <si>
    <t>945642930159053002</t>
  </si>
  <si>
    <t>11119508</t>
  </si>
  <si>
    <t>DORZANO</t>
  </si>
  <si>
    <t>946842930473857801</t>
  </si>
  <si>
    <t>11143135</t>
  </si>
  <si>
    <t>NIELLA TANARO</t>
  </si>
  <si>
    <t>948942930516425501</t>
  </si>
  <si>
    <t>11131125</t>
  </si>
  <si>
    <t>CAVOUR</t>
  </si>
  <si>
    <t>949442930536991401</t>
  </si>
  <si>
    <t>21603714</t>
  </si>
  <si>
    <t>U.C. DEL FOSSANESE</t>
  </si>
  <si>
    <t>949742930475932202</t>
  </si>
  <si>
    <t>95746</t>
  </si>
  <si>
    <t>CERRETTO LANGHE</t>
  </si>
  <si>
    <t>951242930522972602</t>
  </si>
  <si>
    <t>11121730</t>
  </si>
  <si>
    <t>ARGUELLO</t>
  </si>
  <si>
    <t>951345501345900001</t>
  </si>
  <si>
    <t>30452994</t>
  </si>
  <si>
    <t>BORGOMEZZAVALLE</t>
  </si>
  <si>
    <t>952342928832402902</t>
  </si>
  <si>
    <t>11141059</t>
  </si>
  <si>
    <t>BOCA</t>
  </si>
  <si>
    <t>952442930522661301</t>
  </si>
  <si>
    <t>11119015</t>
  </si>
  <si>
    <t>MONTECASTELLO</t>
  </si>
  <si>
    <t>953242930538614501</t>
  </si>
  <si>
    <t>11136207</t>
  </si>
  <si>
    <t>SCURZOLENGO</t>
  </si>
  <si>
    <t>953342930524863801</t>
  </si>
  <si>
    <t>11120719</t>
  </si>
  <si>
    <t>RICALDONE</t>
  </si>
  <si>
    <t>953642930540523101</t>
  </si>
  <si>
    <t>80979</t>
  </si>
  <si>
    <t>TRAREGO VIGGIONA</t>
  </si>
  <si>
    <t>954042930521132401</t>
  </si>
  <si>
    <t>11143468</t>
  </si>
  <si>
    <t>CUMIANA</t>
  </si>
  <si>
    <t>954854824970781902</t>
  </si>
  <si>
    <t>32108985</t>
  </si>
  <si>
    <t>VAL DI CHY</t>
  </si>
  <si>
    <t>956542930541439401</t>
  </si>
  <si>
    <t>11121287</t>
  </si>
  <si>
    <t>MOMBASIGLIO</t>
  </si>
  <si>
    <t>958442930462254801</t>
  </si>
  <si>
    <t>11120126</t>
  </si>
  <si>
    <t>CESARA</t>
  </si>
  <si>
    <t>959042930526136701</t>
  </si>
  <si>
    <t>11118558</t>
  </si>
  <si>
    <t>QUARNA SOPRA</t>
  </si>
  <si>
    <t>959942930543369201</t>
  </si>
  <si>
    <t>11119959</t>
  </si>
  <si>
    <t>ORTA SAN GIULIO</t>
  </si>
  <si>
    <t>961142930351069302</t>
  </si>
  <si>
    <t>11119892</t>
  </si>
  <si>
    <t>CAPRIATA D'ORBA</t>
  </si>
  <si>
    <t>961142930461546202</t>
  </si>
  <si>
    <t>11143062</t>
  </si>
  <si>
    <t>CARAVINO</t>
  </si>
  <si>
    <t>961142930517747501</t>
  </si>
  <si>
    <t>11120758</t>
  </si>
  <si>
    <t>INTRAGNA</t>
  </si>
  <si>
    <t>963442930516942101</t>
  </si>
  <si>
    <t>11136080</t>
  </si>
  <si>
    <t>COSTIGLIOLE D'ASTI</t>
  </si>
  <si>
    <t>963842930546998002</t>
  </si>
  <si>
    <t>11120016</t>
  </si>
  <si>
    <t>SANTA VITTORIA D'ALBA</t>
  </si>
  <si>
    <t>965042930523449702</t>
  </si>
  <si>
    <t>11136423</t>
  </si>
  <si>
    <t>MONTEROSSO GRANA</t>
  </si>
  <si>
    <t>965242930545341502</t>
  </si>
  <si>
    <t>11116839</t>
  </si>
  <si>
    <t>AZZANO D'ASTI</t>
  </si>
  <si>
    <t>965642930507931901</t>
  </si>
  <si>
    <t>11120128</t>
  </si>
  <si>
    <t>AROLA</t>
  </si>
  <si>
    <t>965642930550576402</t>
  </si>
  <si>
    <t>11142303</t>
  </si>
  <si>
    <t>VIGLIANO BIELLESE</t>
  </si>
  <si>
    <t>965842930462978301</t>
  </si>
  <si>
    <t>11142183</t>
  </si>
  <si>
    <t>PIATTO</t>
  </si>
  <si>
    <t>967242930472745001</t>
  </si>
  <si>
    <t>11143477</t>
  </si>
  <si>
    <t>OSASIO</t>
  </si>
  <si>
    <t>968642930464498502</t>
  </si>
  <si>
    <t>11135648</t>
  </si>
  <si>
    <t>TRICERRO</t>
  </si>
  <si>
    <t>968742929476694201</t>
  </si>
  <si>
    <t>11121342</t>
  </si>
  <si>
    <t>CERVASCA</t>
  </si>
  <si>
    <t>969942930469259302</t>
  </si>
  <si>
    <t>11120580</t>
  </si>
  <si>
    <t>VALDIERI</t>
  </si>
  <si>
    <t>972642928168076602</t>
  </si>
  <si>
    <t>11120471</t>
  </si>
  <si>
    <t>ALFIANO NATTA</t>
  </si>
  <si>
    <t>973242930455705001</t>
  </si>
  <si>
    <t>11121167</t>
  </si>
  <si>
    <t>ORMEA</t>
  </si>
  <si>
    <t>974342930474992301</t>
  </si>
  <si>
    <t>11118962</t>
  </si>
  <si>
    <t>PALAZZOLO VERCELLESE</t>
  </si>
  <si>
    <t>974342930550376201</t>
  </si>
  <si>
    <t>11136647</t>
  </si>
  <si>
    <t>SAN SALVATORE MONFERRATO</t>
  </si>
  <si>
    <t>975042930510541501</t>
  </si>
  <si>
    <t>11120088</t>
  </si>
  <si>
    <t>BASALUZZO</t>
  </si>
  <si>
    <t>975242930453297801</t>
  </si>
  <si>
    <t>11121215</t>
  </si>
  <si>
    <t>FRASSINO</t>
  </si>
  <si>
    <t>975842930459401601</t>
  </si>
  <si>
    <t>700016</t>
  </si>
  <si>
    <t>TARANTASCA</t>
  </si>
  <si>
    <t>976742930515539501</t>
  </si>
  <si>
    <t>11130216</t>
  </si>
  <si>
    <t>CANDIOLO</t>
  </si>
  <si>
    <t>976942929649420101</t>
  </si>
  <si>
    <t>11120028</t>
  </si>
  <si>
    <t>FARA NOVARESE</t>
  </si>
  <si>
    <t>977042929761804101</t>
  </si>
  <si>
    <t>11120642</t>
  </si>
  <si>
    <t>PAMPARATO</t>
  </si>
  <si>
    <t>977042930453187802</t>
  </si>
  <si>
    <t>11120653</t>
  </si>
  <si>
    <t>CASTELLETTO D'ERRO</t>
  </si>
  <si>
    <t>978042930477375602</t>
  </si>
  <si>
    <t>11141469</t>
  </si>
  <si>
    <t>MARANZANA</t>
  </si>
  <si>
    <t>978642930543178601</t>
  </si>
  <si>
    <t>12656081</t>
  </si>
  <si>
    <t>MORANSENGO</t>
  </si>
  <si>
    <t>979442930525011102</t>
  </si>
  <si>
    <t>726842</t>
  </si>
  <si>
    <t>POIRINO</t>
  </si>
  <si>
    <t>981142928030358901</t>
  </si>
  <si>
    <t>89834</t>
  </si>
  <si>
    <t>CARAGLIO</t>
  </si>
  <si>
    <t>981342928887221701</t>
  </si>
  <si>
    <t>11121578</t>
  </si>
  <si>
    <t>CRAVANZANA</t>
  </si>
  <si>
    <t>981742930459941402</t>
  </si>
  <si>
    <t>11143349</t>
  </si>
  <si>
    <t>RIFREDDO</t>
  </si>
  <si>
    <t>983342929259477301</t>
  </si>
  <si>
    <t>11128066</t>
  </si>
  <si>
    <t>COASSOLO TORINESE</t>
  </si>
  <si>
    <t>983642928131153402</t>
  </si>
  <si>
    <t>11119372</t>
  </si>
  <si>
    <t>CASAL CERMELLI</t>
  </si>
  <si>
    <t>984142930540765001</t>
  </si>
  <si>
    <t>29193</t>
  </si>
  <si>
    <t>VARALLO</t>
  </si>
  <si>
    <t>984842930464541401</t>
  </si>
  <si>
    <t>11317184</t>
  </si>
  <si>
    <t>CAVAGNOLO</t>
  </si>
  <si>
    <t>984942930471672501</t>
  </si>
  <si>
    <t>11120502</t>
  </si>
  <si>
    <t>MORNESE</t>
  </si>
  <si>
    <t>987442930540724001</t>
  </si>
  <si>
    <t>11141502</t>
  </si>
  <si>
    <t>VOCCA</t>
  </si>
  <si>
    <t>988842930464065702</t>
  </si>
  <si>
    <t>7249669</t>
  </si>
  <si>
    <t>VALPRATO SOANA</t>
  </si>
  <si>
    <t>988842930532545401</t>
  </si>
  <si>
    <t>11117169</t>
  </si>
  <si>
    <t>ALBA</t>
  </si>
  <si>
    <t>989542930533468702</t>
  </si>
  <si>
    <t>11131034</t>
  </si>
  <si>
    <t>CANISCHIO</t>
  </si>
  <si>
    <t>991442930539589602</t>
  </si>
  <si>
    <t>725382</t>
  </si>
  <si>
    <t>COMUNITA' MONTANA ALTO CANAVESE</t>
  </si>
  <si>
    <t>991542930463664001</t>
  </si>
  <si>
    <t>11120081</t>
  </si>
  <si>
    <t>MOLLIA</t>
  </si>
  <si>
    <t>991742930463945202</t>
  </si>
  <si>
    <t>720006</t>
  </si>
  <si>
    <t>AGLIANO TERME</t>
  </si>
  <si>
    <t>991942930511125502</t>
  </si>
  <si>
    <t>83119</t>
  </si>
  <si>
    <t>BORGORATTO ALESSANDRINO</t>
  </si>
  <si>
    <t>992642930477821202</t>
  </si>
  <si>
    <t>11120668</t>
  </si>
  <si>
    <t>GAMALERO</t>
  </si>
  <si>
    <t>993042930544697301</t>
  </si>
  <si>
    <t>406291</t>
  </si>
  <si>
    <t>MONTANARO</t>
  </si>
  <si>
    <t>993142930475756501</t>
  </si>
  <si>
    <t>11143462</t>
  </si>
  <si>
    <t>SAN PIETRO VAL LEMINA</t>
  </si>
  <si>
    <t>993142930522642001</t>
  </si>
  <si>
    <t>11141219</t>
  </si>
  <si>
    <t>PILA</t>
  </si>
  <si>
    <t>993542930477441201</t>
  </si>
  <si>
    <t>701770</t>
  </si>
  <si>
    <t>SAN MARTINO ALFIERI</t>
  </si>
  <si>
    <t>994142930465080302</t>
  </si>
  <si>
    <t>11117180</t>
  </si>
  <si>
    <t>CORTIGLIONE</t>
  </si>
  <si>
    <t>994342929861219802</t>
  </si>
  <si>
    <t>11136013</t>
  </si>
  <si>
    <t>CASTELLERO</t>
  </si>
  <si>
    <t>994442929341356902</t>
  </si>
  <si>
    <t>11141089</t>
  </si>
  <si>
    <t>CARCOFORO</t>
  </si>
  <si>
    <t>994942930459951601</t>
  </si>
  <si>
    <t>11119569</t>
  </si>
  <si>
    <t>CAPRILE</t>
  </si>
  <si>
    <t>995042930164891701</t>
  </si>
  <si>
    <t>11119944</t>
  </si>
  <si>
    <t>MASERA</t>
  </si>
  <si>
    <t>995342930544702302</t>
  </si>
  <si>
    <t>11120581</t>
  </si>
  <si>
    <t>GENOLA</t>
  </si>
  <si>
    <t>995442930480700601</t>
  </si>
  <si>
    <t>11120379</t>
  </si>
  <si>
    <t>VIGNALE MONFERRATO</t>
  </si>
  <si>
    <t>995942930529939201</t>
  </si>
  <si>
    <t>74781</t>
  </si>
  <si>
    <t>TORTONA</t>
  </si>
  <si>
    <t>996142930517008302</t>
  </si>
  <si>
    <t>11120593</t>
  </si>
  <si>
    <t>CARBONARA SCRIVIA</t>
  </si>
  <si>
    <t>997042930525912602</t>
  </si>
  <si>
    <t>11142771</t>
  </si>
  <si>
    <t>FRASSINETTO</t>
  </si>
  <si>
    <t>997442930541550202</t>
  </si>
  <si>
    <t>11119206</t>
  </si>
  <si>
    <t>GARESSIO</t>
  </si>
  <si>
    <t>997542927924780301</t>
  </si>
  <si>
    <t>11119620</t>
  </si>
  <si>
    <t>BRUSNENGO</t>
  </si>
  <si>
    <t>997942930545028101</t>
  </si>
  <si>
    <t>19728937</t>
  </si>
  <si>
    <t>COMUNITA' COLLINARE VALTRIVERSA</t>
  </si>
  <si>
    <t>998642930289367002</t>
  </si>
  <si>
    <t>11119158</t>
  </si>
  <si>
    <t>FONTANETTO PO</t>
  </si>
  <si>
    <t>998642930455141602</t>
  </si>
  <si>
    <t>46014</t>
  </si>
  <si>
    <t>SALUZZO</t>
  </si>
  <si>
    <t>998642930550792801</t>
  </si>
  <si>
    <t>11143484</t>
  </si>
  <si>
    <t>USSEAUX</t>
  </si>
  <si>
    <t>999742930289423701</t>
  </si>
  <si>
    <t>11142265</t>
  </si>
  <si>
    <t>ROBASSOMERO</t>
  </si>
  <si>
    <t>999842930529623202</t>
  </si>
  <si>
    <t>11117263</t>
  </si>
  <si>
    <t>CESSOLE</t>
  </si>
  <si>
    <t>COMPARTO</t>
  </si>
  <si>
    <t>COMUNI</t>
  </si>
  <si>
    <t>UNIONI DI COMUNI</t>
  </si>
  <si>
    <t>Assegnazioni da fondone 2020 (netto quota agevolazioni Tari)</t>
  </si>
  <si>
    <t>Perdite  entrate 2020 da certificazione (netto Soggiorno, ristori IMU-OSP, agevolazioni Tari)</t>
  </si>
  <si>
    <t>Avanzo netto fondone 2020 (comprende maggiori/ minori spese)</t>
  </si>
  <si>
    <t>ACCONTO 2021 con clausola quota minima 200 euro</t>
  </si>
  <si>
    <t>Saldo 2021 quota disavanzi 2020</t>
  </si>
  <si>
    <t>Saldo 2021 quota Add.le IRPEF</t>
  </si>
  <si>
    <t>Saldo 2021 quota ristoro residuo</t>
  </si>
  <si>
    <t>SALDO 2021
(CSC 14lug)</t>
  </si>
  <si>
    <t>Totale fondone 2021</t>
  </si>
  <si>
    <t>Totale risorse certificazioe/ fondone 2021</t>
  </si>
  <si>
    <t>Stima fabbisogno 2021 (comprese soglie minime, quote intangibili e eventuale integrazione a salvaguardia)</t>
  </si>
  <si>
    <t>Test coerenza (risorse - fabbisogno &gt; 0)</t>
  </si>
  <si>
    <t>IMU 2021 (Art. 177, co. 2, DL 34/2020)</t>
  </si>
  <si>
    <t>Riepilogo saldo Fondone 2021</t>
  </si>
  <si>
    <t>Comuni e forme associative della regione</t>
  </si>
  <si>
    <t>Totale nazionale</t>
  </si>
  <si>
    <t>Totale gruppo</t>
  </si>
  <si>
    <t>9=6+7+8</t>
  </si>
  <si>
    <t>10=5+9</t>
  </si>
  <si>
    <t>13=11-12</t>
  </si>
  <si>
    <t>Stima minori entrate nette 2021</t>
  </si>
  <si>
    <t>IMU 2020 
definita nel 2021 (2a rata 2020 articoli 9 e 9-bis, DL 137/2020)</t>
  </si>
  <si>
    <t>Riepilogo assegnazioni fondone/certificazione 2020-2021</t>
  </si>
  <si>
    <t>Comune di</t>
  </si>
  <si>
    <t>pop</t>
  </si>
  <si>
    <t>ab.</t>
  </si>
  <si>
    <t>Eventuali rettifiche alla certificazione 2020</t>
  </si>
  <si>
    <t>in €/ab</t>
  </si>
  <si>
    <t>Dichiarato</t>
  </si>
  <si>
    <t>Rettificato</t>
  </si>
  <si>
    <t>differenza (segno + : peggioramento del saldo)</t>
  </si>
  <si>
    <t xml:space="preserve">Minori spese da FCDE </t>
  </si>
  <si>
    <t>Minori spese diverse</t>
  </si>
  <si>
    <t>Totale risorse certificazioe/fondone 2021</t>
  </si>
  <si>
    <r>
      <t xml:space="preserve">Test risorse 2021 
(risorse disponibili </t>
    </r>
    <r>
      <rPr>
        <sz val="10"/>
        <color theme="1"/>
        <rFont val="Arial Narrow"/>
        <family val="2"/>
      </rPr>
      <t>meno</t>
    </r>
    <r>
      <rPr>
        <i/>
        <sz val="10"/>
        <color theme="1"/>
        <rFont val="Arial Narrow"/>
        <family val="2"/>
      </rPr>
      <t xml:space="preserve"> fabbisogno stimato)</t>
    </r>
  </si>
  <si>
    <t>Altre assegnazioni 2021</t>
  </si>
  <si>
    <t>A</t>
  </si>
  <si>
    <t>B</t>
  </si>
  <si>
    <t>C</t>
  </si>
  <si>
    <t>D</t>
  </si>
  <si>
    <t>E</t>
  </si>
  <si>
    <t>Totale altre assegnazioni</t>
  </si>
  <si>
    <t>Ristoro soggiorno 2021 
(1a quota 250 mln.- CSC 22 giu)</t>
  </si>
  <si>
    <t>Fondo solidarietà alimentare allargato 2021</t>
  </si>
  <si>
    <t>Canone unico 2021 
(proiezione annua)</t>
  </si>
  <si>
    <t>Agevolazioni Tari non domestiche</t>
  </si>
  <si>
    <t>Minori spese 2020 "COVID-19" (d) (originale, con rettifica BZ)</t>
  </si>
  <si>
    <t>Minori spese 2020 "COVID-19" (d) rettificate</t>
  </si>
  <si>
    <t>di cui FCDE (da rettificare)</t>
  </si>
  <si>
    <t>di cui FCDE rettificate</t>
  </si>
  <si>
    <t>diff FCDE</t>
  </si>
  <si>
    <t>Minori spese diverse da certificazione</t>
  </si>
  <si>
    <t>Minori spese diverse rettificate</t>
  </si>
  <si>
    <t>diff altre minori spese</t>
  </si>
  <si>
    <t>Saldo complessivo netto 2020 (solo avanzi da fondone)</t>
  </si>
  <si>
    <t>Saldo netto da certificazione</t>
  </si>
  <si>
    <t>diff saldo netto</t>
  </si>
  <si>
    <t>diff minori entrate</t>
  </si>
  <si>
    <t>MINORI entrate 2020 nette NO REVISIONI</t>
  </si>
  <si>
    <t>Minori entrate (netto Soggiorno, ristori IMU-OSP, agevolazioni Tari)</t>
  </si>
  <si>
    <t>Saldo netto fondone 2020
(comprese minori/maggiori spese e rettifiche)</t>
  </si>
  <si>
    <t>Perdita netta finale 2020</t>
  </si>
  <si>
    <t>Assegnazioni da fondone 2020 
(netto agevolazioni Tari )</t>
  </si>
  <si>
    <t>Acconto 2021</t>
  </si>
  <si>
    <t>Saldo 2021 (CSC 14 luglio)</t>
  </si>
  <si>
    <t>Agevolazioni TARI non domestiche</t>
  </si>
  <si>
    <t>Fondo solidarietà alimentare allargato</t>
  </si>
  <si>
    <t>Ristoro Soggiorno 2021 (1a quota 250 mln.)</t>
  </si>
  <si>
    <t>OSP pubblici eserczi/ambulanti (proiezione annua)</t>
  </si>
  <si>
    <t>Totale rettifiche con effetto sul saldo netto 2020</t>
  </si>
  <si>
    <t>IMU, compresa quota 2020 residua</t>
  </si>
  <si>
    <t>SEZIONE 1 - sintesi riparto fondone 2021</t>
  </si>
  <si>
    <t>SEZIONE 2 - altre assegnazioni 2021</t>
  </si>
  <si>
    <t>SEZIONE 3 - rettifiche al saldo netto 2020</t>
  </si>
  <si>
    <t>E1</t>
  </si>
  <si>
    <t>E2</t>
  </si>
  <si>
    <t>F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</si>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</sst>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_-* #,##0_-;\-* #,##0_-;_-* &quot;-&quot;??_-;_-@_-"/>
    <numFmt numFmtId="165" formatCode="0_ ;\-0\ "/>
    <numFmt numFmtId="166" formatCode="0.0%"/>
    <numFmt numFmtId="167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Arial Narrow"/>
      <family val="2"/>
    </font>
    <font>
      <b/>
      <i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i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theme="8"/>
      </patternFill>
    </fill>
    <fill>
      <patternFill patternType="solid">
        <fgColor theme="4" tint="0.79998168889431442"/>
        <bgColor theme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auto="1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auto="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medium">
        <color auto="1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medium">
        <color auto="1"/>
      </right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9" tint="0.39994506668294322"/>
      </left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ck">
        <color theme="9" tint="0.39994506668294322"/>
      </left>
      <right style="thin">
        <color theme="0"/>
      </right>
      <top/>
      <bottom style="thick">
        <color theme="0"/>
      </bottom>
      <diagonal/>
    </border>
    <border>
      <left style="thick">
        <color theme="9" tint="0.39994506668294322"/>
      </left>
      <right/>
      <top/>
      <bottom style="thin">
        <color theme="4" tint="0.39997558519241921"/>
      </bottom>
      <diagonal/>
    </border>
    <border>
      <left style="thick">
        <color theme="9" tint="0.3999450666829432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ck">
        <color theme="6" tint="0.39994506668294322"/>
      </left>
      <right/>
      <top/>
      <bottom/>
      <diagonal/>
    </border>
    <border>
      <left style="thick">
        <color theme="6" tint="0.39994506668294322"/>
      </left>
      <right style="thin">
        <color theme="0"/>
      </right>
      <top/>
      <bottom style="thick">
        <color theme="0"/>
      </bottom>
      <diagonal/>
    </border>
    <border>
      <left style="thick">
        <color theme="6" tint="0.39994506668294322"/>
      </left>
      <right/>
      <top/>
      <bottom style="thin">
        <color theme="4" tint="0.39997558519241921"/>
      </bottom>
      <diagonal/>
    </border>
    <border>
      <left style="thick">
        <color theme="6" tint="0.3999450666829432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3" tint="0.39994506668294322"/>
      </left>
      <right/>
      <top/>
      <bottom/>
      <diagonal/>
    </border>
    <border>
      <left style="medium">
        <color theme="3" tint="0.39994506668294322"/>
      </left>
      <right style="thin">
        <color theme="0"/>
      </right>
      <top/>
      <bottom style="thick">
        <color theme="0"/>
      </bottom>
      <diagonal/>
    </border>
    <border>
      <left style="medium">
        <color theme="3" tint="0.39994506668294322"/>
      </left>
      <right/>
      <top/>
      <bottom style="thin">
        <color theme="4" tint="0.39997558519241921"/>
      </bottom>
      <diagonal/>
    </border>
    <border>
      <left style="medium">
        <color theme="3" tint="0.3999450666829432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ck">
        <color theme="6" tint="0.39994506668294322"/>
      </right>
      <top/>
      <bottom/>
      <diagonal/>
    </border>
    <border>
      <left style="thick">
        <color theme="9" tint="0.39994506668294322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4" fillId="0" borderId="0" xfId="0" applyFont="1" applyFill="1"/>
    <xf numFmtId="0" fontId="6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2" fillId="0" borderId="0" xfId="0" applyFont="1" applyAlignment="1">
      <alignment horizontal="right"/>
    </xf>
    <xf numFmtId="3" fontId="1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3" fontId="14" fillId="0" borderId="7" xfId="0" applyNumberFormat="1" applyFont="1" applyFill="1" applyBorder="1" applyAlignment="1">
      <alignment horizontal="right" vertical="center" indent="1"/>
    </xf>
    <xf numFmtId="0" fontId="14" fillId="0" borderId="6" xfId="0" applyFont="1" applyFill="1" applyBorder="1" applyAlignment="1">
      <alignment horizontal="left" vertical="center" indent="1"/>
    </xf>
    <xf numFmtId="0" fontId="14" fillId="0" borderId="5" xfId="0" applyFont="1" applyFill="1" applyBorder="1" applyAlignment="1">
      <alignment horizontal="left" vertical="center" indent="1"/>
    </xf>
    <xf numFmtId="3" fontId="14" fillId="0" borderId="6" xfId="0" applyNumberFormat="1" applyFont="1" applyFill="1" applyBorder="1" applyAlignment="1">
      <alignment horizontal="right" vertical="center" indent="1"/>
    </xf>
    <xf numFmtId="3" fontId="14" fillId="0" borderId="6" xfId="0" applyNumberFormat="1" applyFont="1" applyFill="1" applyBorder="1" applyAlignment="1">
      <alignment horizontal="right" indent="1"/>
    </xf>
    <xf numFmtId="3" fontId="14" fillId="0" borderId="8" xfId="0" applyNumberFormat="1" applyFont="1" applyFill="1" applyBorder="1" applyAlignment="1">
      <alignment horizontal="right" vertical="center" indent="1"/>
    </xf>
    <xf numFmtId="3" fontId="15" fillId="0" borderId="6" xfId="0" applyNumberFormat="1" applyFont="1" applyFill="1" applyBorder="1" applyAlignment="1">
      <alignment horizontal="right" vertical="center" indent="1"/>
    </xf>
    <xf numFmtId="3" fontId="11" fillId="0" borderId="10" xfId="0" applyNumberFormat="1" applyFont="1" applyFill="1" applyBorder="1" applyAlignment="1">
      <alignment horizontal="right" vertical="center" indent="1"/>
    </xf>
    <xf numFmtId="3" fontId="14" fillId="0" borderId="9" xfId="0" applyNumberFormat="1" applyFont="1" applyFill="1" applyBorder="1" applyAlignment="1">
      <alignment horizontal="right" indent="1"/>
    </xf>
    <xf numFmtId="3" fontId="7" fillId="3" borderId="4" xfId="0" applyNumberFormat="1" applyFont="1" applyFill="1" applyBorder="1" applyAlignment="1">
      <alignment horizontal="right" vertical="center" wrapText="1" indent="1"/>
    </xf>
    <xf numFmtId="3" fontId="7" fillId="4" borderId="4" xfId="0" applyNumberFormat="1" applyFont="1" applyFill="1" applyBorder="1" applyAlignment="1">
      <alignment horizontal="right" vertical="center" wrapText="1" indent="1"/>
    </xf>
    <xf numFmtId="0" fontId="16" fillId="0" borderId="0" xfId="3"/>
    <xf numFmtId="0" fontId="16" fillId="0" borderId="0" xfId="3" applyAlignment="1">
      <alignment horizontal="left"/>
    </xf>
    <xf numFmtId="0" fontId="16" fillId="0" borderId="17" xfId="3" applyBorder="1"/>
    <xf numFmtId="0" fontId="17" fillId="5" borderId="18" xfId="3" applyFont="1" applyFill="1" applyBorder="1" applyAlignment="1">
      <alignment horizontal="left"/>
    </xf>
    <xf numFmtId="0" fontId="18" fillId="0" borderId="17" xfId="3" applyFont="1" applyBorder="1" applyAlignment="1">
      <alignment horizontal="right"/>
    </xf>
    <xf numFmtId="164" fontId="18" fillId="0" borderId="17" xfId="1" applyNumberFormat="1" applyFont="1" applyBorder="1" applyAlignment="1">
      <alignment horizontal="right"/>
    </xf>
    <xf numFmtId="0" fontId="18" fillId="0" borderId="17" xfId="3" applyFont="1" applyBorder="1"/>
    <xf numFmtId="0" fontId="18" fillId="0" borderId="0" xfId="3" applyFont="1"/>
    <xf numFmtId="3" fontId="17" fillId="0" borderId="17" xfId="0" applyNumberFormat="1" applyFont="1" applyBorder="1"/>
    <xf numFmtId="3" fontId="19" fillId="0" borderId="17" xfId="0" applyNumberFormat="1" applyFont="1" applyBorder="1"/>
    <xf numFmtId="0" fontId="20" fillId="0" borderId="17" xfId="3" applyFont="1" applyBorder="1"/>
    <xf numFmtId="165" fontId="21" fillId="0" borderId="17" xfId="4" applyNumberFormat="1" applyFont="1" applyBorder="1" applyAlignment="1">
      <alignment horizontal="center"/>
    </xf>
    <xf numFmtId="0" fontId="20" fillId="0" borderId="0" xfId="3" applyFont="1"/>
    <xf numFmtId="3" fontId="19" fillId="0" borderId="19" xfId="0" applyNumberFormat="1" applyFont="1" applyBorder="1" applyAlignment="1">
      <alignment vertical="center"/>
    </xf>
    <xf numFmtId="3" fontId="17" fillId="0" borderId="19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 wrapText="1"/>
    </xf>
    <xf numFmtId="0" fontId="16" fillId="0" borderId="0" xfId="3" applyAlignment="1">
      <alignment horizontal="center" vertical="center"/>
    </xf>
    <xf numFmtId="0" fontId="23" fillId="0" borderId="19" xfId="3" applyFont="1" applyBorder="1" applyAlignment="1">
      <alignment vertical="center"/>
    </xf>
    <xf numFmtId="0" fontId="20" fillId="0" borderId="19" xfId="3" applyFont="1" applyBorder="1" applyAlignment="1">
      <alignment horizontal="right" vertical="center" wrapText="1"/>
    </xf>
    <xf numFmtId="164" fontId="20" fillId="0" borderId="0" xfId="3" applyNumberFormat="1" applyFont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3" fontId="18" fillId="0" borderId="0" xfId="4" applyNumberFormat="1" applyFont="1" applyAlignment="1">
      <alignment vertical="center"/>
    </xf>
    <xf numFmtId="3" fontId="21" fillId="0" borderId="0" xfId="0" applyNumberFormat="1" applyFont="1"/>
    <xf numFmtId="0" fontId="23" fillId="0" borderId="20" xfId="3" applyFont="1" applyBorder="1" applyAlignment="1">
      <alignment vertical="center"/>
    </xf>
    <xf numFmtId="0" fontId="20" fillId="0" borderId="20" xfId="3" applyFont="1" applyBorder="1" applyAlignment="1">
      <alignment horizontal="right" vertical="center"/>
    </xf>
    <xf numFmtId="0" fontId="20" fillId="0" borderId="20" xfId="3" applyFont="1" applyBorder="1" applyAlignment="1">
      <alignment horizontal="right" wrapText="1"/>
    </xf>
    <xf numFmtId="0" fontId="20" fillId="0" borderId="20" xfId="3" applyFont="1" applyBorder="1"/>
    <xf numFmtId="0" fontId="23" fillId="0" borderId="20" xfId="3" applyFont="1" applyBorder="1"/>
    <xf numFmtId="3" fontId="16" fillId="0" borderId="0" xfId="3" applyNumberFormat="1"/>
    <xf numFmtId="164" fontId="21" fillId="0" borderId="0" xfId="3" applyNumberFormat="1" applyFont="1" applyAlignment="1">
      <alignment horizontal="center" vertical="center"/>
    </xf>
    <xf numFmtId="166" fontId="16" fillId="0" borderId="0" xfId="2" applyNumberFormat="1" applyFont="1"/>
    <xf numFmtId="166" fontId="16" fillId="0" borderId="0" xfId="3" applyNumberFormat="1"/>
    <xf numFmtId="0" fontId="23" fillId="0" borderId="21" xfId="3" applyFont="1" applyBorder="1" applyAlignment="1">
      <alignment vertical="center"/>
    </xf>
    <xf numFmtId="0" fontId="18" fillId="0" borderId="21" xfId="3" applyFont="1" applyBorder="1" applyAlignment="1">
      <alignment horizontal="right" wrapText="1"/>
    </xf>
    <xf numFmtId="0" fontId="20" fillId="0" borderId="21" xfId="3" applyFont="1" applyBorder="1"/>
    <xf numFmtId="0" fontId="23" fillId="0" borderId="22" xfId="3" applyFont="1" applyBorder="1" applyAlignment="1">
      <alignment vertical="center"/>
    </xf>
    <xf numFmtId="3" fontId="17" fillId="0" borderId="22" xfId="0" applyNumberFormat="1" applyFont="1" applyBorder="1"/>
    <xf numFmtId="0" fontId="23" fillId="0" borderId="19" xfId="3" applyFont="1" applyBorder="1" applyAlignment="1">
      <alignment horizontal="center"/>
    </xf>
    <xf numFmtId="0" fontId="20" fillId="0" borderId="19" xfId="3" applyFont="1" applyBorder="1"/>
    <xf numFmtId="0" fontId="23" fillId="0" borderId="20" xfId="3" applyFont="1" applyBorder="1" applyAlignment="1">
      <alignment horizontal="center"/>
    </xf>
    <xf numFmtId="0" fontId="23" fillId="0" borderId="21" xfId="3" applyFont="1" applyBorder="1" applyAlignment="1">
      <alignment horizontal="center"/>
    </xf>
    <xf numFmtId="0" fontId="23" fillId="0" borderId="22" xfId="3" applyFont="1" applyBorder="1"/>
    <xf numFmtId="0" fontId="21" fillId="0" borderId="22" xfId="3" applyFont="1" applyBorder="1"/>
    <xf numFmtId="3" fontId="20" fillId="0" borderId="19" xfId="3" applyNumberFormat="1" applyFont="1" applyBorder="1" applyAlignment="1">
      <alignment horizontal="right" indent="1"/>
    </xf>
    <xf numFmtId="3" fontId="20" fillId="0" borderId="20" xfId="3" applyNumberFormat="1" applyFont="1" applyBorder="1" applyAlignment="1">
      <alignment horizontal="right" indent="1"/>
    </xf>
    <xf numFmtId="3" fontId="20" fillId="0" borderId="20" xfId="4" applyNumberFormat="1" applyFont="1" applyBorder="1" applyAlignment="1">
      <alignment horizontal="right" vertical="center" indent="1"/>
    </xf>
    <xf numFmtId="3" fontId="20" fillId="0" borderId="21" xfId="3" applyNumberFormat="1" applyFont="1" applyBorder="1" applyAlignment="1">
      <alignment horizontal="right" indent="1"/>
    </xf>
    <xf numFmtId="3" fontId="21" fillId="0" borderId="22" xfId="3" applyNumberFormat="1" applyFont="1" applyBorder="1" applyAlignment="1">
      <alignment horizontal="right" indent="1"/>
    </xf>
    <xf numFmtId="164" fontId="4" fillId="0" borderId="0" xfId="1" applyNumberFormat="1" applyFont="1" applyFill="1"/>
    <xf numFmtId="3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vertical="center"/>
    </xf>
    <xf numFmtId="3" fontId="21" fillId="0" borderId="23" xfId="0" applyNumberFormat="1" applyFont="1" applyBorder="1" applyAlignment="1">
      <alignment wrapText="1"/>
    </xf>
    <xf numFmtId="3" fontId="21" fillId="0" borderId="23" xfId="0" applyNumberFormat="1" applyFont="1" applyBorder="1"/>
    <xf numFmtId="3" fontId="24" fillId="0" borderId="23" xfId="0" applyNumberFormat="1" applyFont="1" applyBorder="1"/>
    <xf numFmtId="3" fontId="18" fillId="0" borderId="17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vertical="center"/>
    </xf>
    <xf numFmtId="3" fontId="24" fillId="0" borderId="23" xfId="0" applyNumberFormat="1" applyFont="1" applyBorder="1" applyAlignment="1">
      <alignment vertical="center"/>
    </xf>
    <xf numFmtId="3" fontId="20" fillId="0" borderId="19" xfId="4" applyNumberFormat="1" applyFont="1" applyBorder="1" applyAlignment="1">
      <alignment horizontal="right" vertical="center" indent="1"/>
    </xf>
    <xf numFmtId="3" fontId="20" fillId="0" borderId="19" xfId="3" applyNumberFormat="1" applyFont="1" applyBorder="1" applyAlignment="1">
      <alignment horizontal="right" vertical="center" indent="1"/>
    </xf>
    <xf numFmtId="3" fontId="18" fillId="0" borderId="20" xfId="4" applyNumberFormat="1" applyFont="1" applyBorder="1" applyAlignment="1">
      <alignment horizontal="right" vertical="center" indent="1"/>
    </xf>
    <xf numFmtId="3" fontId="24" fillId="0" borderId="20" xfId="4" applyNumberFormat="1" applyFont="1" applyBorder="1" applyAlignment="1">
      <alignment horizontal="right" vertical="center" indent="1"/>
    </xf>
    <xf numFmtId="3" fontId="20" fillId="0" borderId="21" xfId="3" applyNumberFormat="1" applyFont="1" applyBorder="1" applyAlignment="1">
      <alignment horizontal="right" vertical="center" indent="1"/>
    </xf>
    <xf numFmtId="3" fontId="20" fillId="0" borderId="22" xfId="3" applyNumberFormat="1" applyFont="1" applyBorder="1" applyAlignment="1">
      <alignment horizontal="right" indent="1"/>
    </xf>
    <xf numFmtId="3" fontId="18" fillId="0" borderId="22" xfId="4" applyNumberFormat="1" applyFont="1" applyBorder="1" applyAlignment="1">
      <alignment horizontal="right" vertical="center" indent="1"/>
    </xf>
    <xf numFmtId="3" fontId="16" fillId="0" borderId="19" xfId="3" applyNumberFormat="1" applyBorder="1" applyAlignment="1">
      <alignment horizontal="right" indent="1"/>
    </xf>
    <xf numFmtId="3" fontId="16" fillId="0" borderId="20" xfId="3" applyNumberFormat="1" applyBorder="1" applyAlignment="1">
      <alignment horizontal="right" indent="1"/>
    </xf>
    <xf numFmtId="3" fontId="16" fillId="0" borderId="21" xfId="3" applyNumberFormat="1" applyBorder="1" applyAlignment="1">
      <alignment horizontal="right" indent="1"/>
    </xf>
    <xf numFmtId="3" fontId="23" fillId="0" borderId="22" xfId="3" applyNumberFormat="1" applyFont="1" applyBorder="1" applyAlignment="1">
      <alignment horizontal="right" indent="1"/>
    </xf>
    <xf numFmtId="167" fontId="20" fillId="0" borderId="19" xfId="3" applyNumberFormat="1" applyFont="1" applyBorder="1" applyAlignment="1">
      <alignment horizontal="right" indent="1"/>
    </xf>
    <xf numFmtId="167" fontId="20" fillId="0" borderId="20" xfId="1" applyNumberFormat="1" applyFont="1" applyBorder="1" applyAlignment="1">
      <alignment horizontal="right" indent="1"/>
    </xf>
    <xf numFmtId="167" fontId="20" fillId="0" borderId="20" xfId="1" applyNumberFormat="1" applyFont="1" applyBorder="1" applyAlignment="1">
      <alignment horizontal="right" vertical="center" indent="1"/>
    </xf>
    <xf numFmtId="167" fontId="20" fillId="0" borderId="21" xfId="1" applyNumberFormat="1" applyFont="1" applyBorder="1" applyAlignment="1">
      <alignment horizontal="right" indent="1"/>
    </xf>
    <xf numFmtId="167" fontId="20" fillId="0" borderId="19" xfId="3" applyNumberFormat="1" applyFont="1" applyBorder="1" applyAlignment="1">
      <alignment horizontal="right" vertical="center" indent="1"/>
    </xf>
    <xf numFmtId="167" fontId="20" fillId="0" borderId="20" xfId="3" applyNumberFormat="1" applyFont="1" applyBorder="1" applyAlignment="1">
      <alignment horizontal="right" vertical="center" indent="1"/>
    </xf>
    <xf numFmtId="167" fontId="21" fillId="0" borderId="20" xfId="3" applyNumberFormat="1" applyFont="1" applyBorder="1" applyAlignment="1">
      <alignment horizontal="right" vertical="center" indent="1"/>
    </xf>
    <xf numFmtId="167" fontId="20" fillId="0" borderId="21" xfId="3" applyNumberFormat="1" applyFont="1" applyBorder="1" applyAlignment="1">
      <alignment horizontal="right" vertical="center" indent="1"/>
    </xf>
    <xf numFmtId="167" fontId="21" fillId="0" borderId="22" xfId="1" applyNumberFormat="1" applyFont="1" applyBorder="1" applyAlignment="1">
      <alignment horizontal="right" indent="1"/>
    </xf>
    <xf numFmtId="0" fontId="24" fillId="0" borderId="20" xfId="3" applyFont="1" applyBorder="1" applyAlignment="1">
      <alignment horizontal="right" wrapText="1"/>
    </xf>
    <xf numFmtId="0" fontId="20" fillId="0" borderId="19" xfId="3" applyFont="1" applyBorder="1" applyAlignment="1">
      <alignment horizontal="right" vertical="center"/>
    </xf>
    <xf numFmtId="3" fontId="20" fillId="0" borderId="19" xfId="3" applyNumberFormat="1" applyFont="1" applyBorder="1" applyAlignment="1">
      <alignment horizontal="right" vertical="center"/>
    </xf>
    <xf numFmtId="0" fontId="16" fillId="0" borderId="0" xfId="3" applyAlignment="1">
      <alignment vertical="center"/>
    </xf>
    <xf numFmtId="3" fontId="20" fillId="0" borderId="17" xfId="3" applyNumberFormat="1" applyFont="1" applyBorder="1" applyAlignment="1">
      <alignment horizontal="right" indent="1"/>
    </xf>
    <xf numFmtId="3" fontId="18" fillId="0" borderId="17" xfId="4" applyNumberFormat="1" applyFont="1" applyBorder="1" applyAlignment="1">
      <alignment horizontal="right" vertical="center" indent="1"/>
    </xf>
    <xf numFmtId="167" fontId="20" fillId="0" borderId="17" xfId="3" applyNumberFormat="1" applyFont="1" applyBorder="1" applyAlignment="1">
      <alignment horizontal="right" indent="1"/>
    </xf>
    <xf numFmtId="0" fontId="25" fillId="0" borderId="0" xfId="3" applyFont="1"/>
    <xf numFmtId="3" fontId="13" fillId="6" borderId="0" xfId="0" applyNumberFormat="1" applyFont="1" applyFill="1"/>
    <xf numFmtId="3" fontId="13" fillId="6" borderId="0" xfId="0" applyNumberFormat="1" applyFont="1" applyFill="1" applyAlignment="1">
      <alignment wrapText="1"/>
    </xf>
    <xf numFmtId="0" fontId="26" fillId="8" borderId="0" xfId="0" applyFont="1" applyFill="1"/>
    <xf numFmtId="3" fontId="7" fillId="3" borderId="25" xfId="0" applyNumberFormat="1" applyFont="1" applyFill="1" applyBorder="1" applyAlignment="1">
      <alignment horizontal="right" vertical="center" wrapText="1" indent="1"/>
    </xf>
    <xf numFmtId="3" fontId="7" fillId="4" borderId="25" xfId="0" applyNumberFormat="1" applyFont="1" applyFill="1" applyBorder="1" applyAlignment="1">
      <alignment horizontal="right" vertical="center" wrapText="1" indent="1"/>
    </xf>
    <xf numFmtId="0" fontId="26" fillId="8" borderId="24" xfId="0" applyFont="1" applyFill="1" applyBorder="1"/>
    <xf numFmtId="0" fontId="4" fillId="0" borderId="24" xfId="0" applyFont="1" applyFill="1" applyBorder="1"/>
    <xf numFmtId="3" fontId="7" fillId="3" borderId="26" xfId="0" applyNumberFormat="1" applyFont="1" applyFill="1" applyBorder="1" applyAlignment="1">
      <alignment horizontal="right" vertical="center" wrapText="1" indent="1"/>
    </xf>
    <xf numFmtId="3" fontId="7" fillId="4" borderId="26" xfId="0" applyNumberFormat="1" applyFont="1" applyFill="1" applyBorder="1" applyAlignment="1">
      <alignment horizontal="right" vertical="center" wrapText="1" indent="1"/>
    </xf>
    <xf numFmtId="3" fontId="5" fillId="2" borderId="27" xfId="0" applyNumberFormat="1" applyFont="1" applyFill="1" applyBorder="1" applyAlignment="1">
      <alignment horizontal="center" vertical="center" wrapText="1"/>
    </xf>
    <xf numFmtId="3" fontId="14" fillId="0" borderId="28" xfId="0" applyNumberFormat="1" applyFont="1" applyFill="1" applyBorder="1" applyAlignment="1">
      <alignment horizontal="right" indent="1"/>
    </xf>
    <xf numFmtId="0" fontId="10" fillId="0" borderId="0" xfId="0" applyFont="1" applyBorder="1" applyAlignment="1">
      <alignment horizontal="center" vertical="center"/>
    </xf>
    <xf numFmtId="3" fontId="26" fillId="6" borderId="29" xfId="0" applyNumberFormat="1" applyFont="1" applyFill="1" applyBorder="1"/>
    <xf numFmtId="3" fontId="4" fillId="0" borderId="29" xfId="0" applyNumberFormat="1" applyFont="1" applyBorder="1"/>
    <xf numFmtId="3" fontId="7" fillId="3" borderId="30" xfId="0" applyNumberFormat="1" applyFont="1" applyFill="1" applyBorder="1" applyAlignment="1">
      <alignment horizontal="right" vertical="center" wrapText="1" indent="1"/>
    </xf>
    <xf numFmtId="3" fontId="7" fillId="4" borderId="30" xfId="0" applyNumberFormat="1" applyFont="1" applyFill="1" applyBorder="1" applyAlignment="1">
      <alignment horizontal="right" vertical="center" wrapText="1" indent="1"/>
    </xf>
    <xf numFmtId="3" fontId="10" fillId="0" borderId="29" xfId="0" applyNumberFormat="1" applyFont="1" applyBorder="1" applyAlignment="1">
      <alignment horizontal="center" vertical="center"/>
    </xf>
    <xf numFmtId="3" fontId="5" fillId="2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right" indent="1"/>
    </xf>
    <xf numFmtId="3" fontId="4" fillId="0" borderId="33" xfId="0" applyNumberFormat="1" applyFont="1" applyBorder="1"/>
    <xf numFmtId="3" fontId="7" fillId="3" borderId="34" xfId="0" applyNumberFormat="1" applyFont="1" applyFill="1" applyBorder="1" applyAlignment="1">
      <alignment horizontal="right" vertical="center" wrapText="1" indent="1"/>
    </xf>
    <xf numFmtId="3" fontId="7" fillId="4" borderId="34" xfId="0" applyNumberFormat="1" applyFont="1" applyFill="1" applyBorder="1" applyAlignment="1">
      <alignment horizontal="right" vertical="center" wrapText="1" indent="1"/>
    </xf>
    <xf numFmtId="0" fontId="10" fillId="0" borderId="33" xfId="0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wrapText="1"/>
    </xf>
    <xf numFmtId="3" fontId="14" fillId="0" borderId="36" xfId="0" applyNumberFormat="1" applyFont="1" applyFill="1" applyBorder="1" applyAlignment="1">
      <alignment horizontal="right" vertical="center" indent="1"/>
    </xf>
    <xf numFmtId="3" fontId="27" fillId="7" borderId="33" xfId="0" applyNumberFormat="1" applyFont="1" applyFill="1" applyBorder="1"/>
    <xf numFmtId="3" fontId="27" fillId="7" borderId="0" xfId="0" applyNumberFormat="1" applyFont="1" applyFill="1" applyBorder="1"/>
    <xf numFmtId="3" fontId="27" fillId="7" borderId="0" xfId="0" applyNumberFormat="1" applyFont="1" applyFill="1" applyBorder="1" applyAlignment="1">
      <alignment wrapText="1"/>
    </xf>
    <xf numFmtId="3" fontId="27" fillId="7" borderId="37" xfId="0" applyNumberFormat="1" applyFont="1" applyFill="1" applyBorder="1"/>
    <xf numFmtId="0" fontId="18" fillId="0" borderId="20" xfId="3" applyFont="1" applyBorder="1" applyAlignment="1">
      <alignment horizontal="right" vertical="center"/>
    </xf>
    <xf numFmtId="0" fontId="20" fillId="0" borderId="21" xfId="3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</cellXfs>
  <cellStyles count="5">
    <cellStyle name="Migliaia" xfId="1" builtinId="3"/>
    <cellStyle name="Migliaia 2" xfId="4" xr:uid="{68C5FDE2-FA9D-4CF3-8D1F-51409C270BCD}"/>
    <cellStyle name="Normale" xfId="0" builtinId="0"/>
    <cellStyle name="Normale 2" xfId="3" xr:uid="{E54C7135-60F6-4AD4-B326-C7C4B4F9F710}"/>
    <cellStyle name="Percentuale" xfId="2" builtinId="5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 style="thick">
          <color theme="9" tint="0.39994506668294322"/>
        </left>
        <right/>
        <top style="thin">
          <color theme="4" tint="0.39997558519241921"/>
        </top>
        <bottom style="thin">
          <color theme="4" tint="0.3999755851924192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 style="thick">
          <color theme="6" tint="0.39994506668294322"/>
        </left>
        <right/>
        <top style="thin">
          <color theme="4" tint="0.39997558519241921"/>
        </top>
        <bottom style="thin">
          <color theme="4" tint="0.3999755851924192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3" tint="0.39994506668294322"/>
        </left>
        <right/>
        <top style="thin">
          <color theme="4" tint="0.39997558519241921"/>
        </top>
        <bottom style="thin">
          <color theme="4" tint="0.3999755851924192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</dxf>
  </dxfs>
  <tableStyles count="1" defaultTableStyle="TableStyleMedium9" defaultPivotStyle="PivotStyleLight16">
    <tableStyle name="Invisible" pivot="0" table="0" count="0" xr9:uid="{EFDF2577-5C61-44E6-A63D-77AAF6F1438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6.0.20.71\share2$\FINANZEAD\Dati\DFZGMN82R13D708S\Desktop\Ristoro%20soggiorno%202021\Ristoro%20imposta%20di%20soggiorno%20DL_41_2021_9_giugno_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fzgmn82r13d708s\Documents\Copia%20di%2020201105_ISOGG_hp_riparto_xINVIO%20(0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ri\Downloads\20210712_Riparto1150mln_InvioR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con dettaglio"/>
      <sheetName val="Elenco Comuni per ristoro"/>
      <sheetName val="rec dati per ristoro 21 (13mag)"/>
      <sheetName val="Col casi alla San 13 mag 2021"/>
      <sheetName val="Previsione 2020_2021"/>
      <sheetName val="Comuni con get19 e previ21 null"/>
      <sheetName val="new entry"/>
      <sheetName val="Sogg gen-feb 19 (13.5.21)"/>
      <sheetName val="Soggiorno mar-dic 19 (13.5.21)"/>
      <sheetName val="Soggiorno gen-feb20 (13.5.21)"/>
      <sheetName val="Soggiorno mar-dic 20 (13.5.21)"/>
      <sheetName val="Soggiorno gen-feb 21 (13.5.21)"/>
      <sheetName val="comuni imposta soggiorno"/>
      <sheetName val="Previsione comuni 2020"/>
      <sheetName val="Previsione 2021 comuni BDAP"/>
      <sheetName val="Recupero dati 2021 (13.5.21)"/>
      <sheetName val="ANAGRAFICA 2020"/>
      <sheetName val="Comuni con istit. dal 2020"/>
      <sheetName val="Unioni di Comuni"/>
      <sheetName val="Contributo di sbarco"/>
      <sheetName val="Elenco DLTFF"/>
      <sheetName val="Allegato A"/>
    </sheetNames>
    <sheetDataSet>
      <sheetData sheetId="0"/>
      <sheetData sheetId="1"/>
      <sheetData sheetId="2"/>
      <sheetData sheetId="3"/>
      <sheetData sheetId="4">
        <row r="1">
          <cell r="BF1">
            <v>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_datiGETTITO"/>
      <sheetName val="chk_datiGETTITO (2)"/>
    </sheetNames>
    <sheetDataSet>
      <sheetData sheetId="0"/>
      <sheetData sheetId="1">
        <row r="8">
          <cell r="A8" t="str">
            <v>H501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M senza CERTIF"/>
      <sheetName val="Foglio1"/>
      <sheetName val="Rev RGS"/>
      <sheetName val="Schema riparto"/>
      <sheetName val="cruscotto"/>
      <sheetName val="2021_Soggiorno_ALL_A_250mln"/>
    </sheetNames>
    <sheetDataSet>
      <sheetData sheetId="0"/>
      <sheetData sheetId="1"/>
      <sheetData sheetId="2"/>
      <sheetData sheetId="3">
        <row r="2">
          <cell r="AS2">
            <v>80000000</v>
          </cell>
          <cell r="AT2">
            <v>232589563.39908713</v>
          </cell>
          <cell r="AX2">
            <v>837410436.60091281</v>
          </cell>
        </row>
      </sheetData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F6149D-70BF-4F75-893C-4C198A618295}" name="Tabella1" displayName="Tabella1" ref="B6:AS1264" totalsRowShown="0" headerRowDxfId="48" dataDxfId="46" headerRowBorderDxfId="47" tableBorderDxfId="45" totalsRowBorderDxfId="44">
  <autoFilter ref="B6:AS1264" xr:uid="{BCF6149D-70BF-4F75-893C-4C198A618295}"/>
  <tableColumns count="44">
    <tableColumn id="1" xr3:uid="{65817BCE-3BA4-4C4A-9891-87BA1DC3F000}" name="COMPARTO" dataDxfId="43"/>
    <tableColumn id="2" xr3:uid="{6C20CB8F-4AB7-4567-88E5-BD82B154EE4E}" name="codBDAP" dataDxfId="42"/>
    <tableColumn id="3" xr3:uid="{D6E72F5D-8CAC-459D-8E99-B69A3C4B2BD3}" name="codSIOPE" dataDxfId="41"/>
    <tableColumn id="4" xr3:uid="{DB488F6A-0A44-4D91-81C4-AFE1DC15DD89}" name="MINT" dataDxfId="40"/>
    <tableColumn id="5" xr3:uid="{A0DE157A-F863-4447-A7E2-9CEE46295123}" name="AREA" dataDxfId="39"/>
    <tableColumn id="6" xr3:uid="{FF816151-2CCA-4ED3-95D6-77EEC1374A88}" name="REGIONE" dataDxfId="38"/>
    <tableColumn id="7" xr3:uid="{5F7AD2A4-DD56-4DAD-83DF-8209FB35D95F}" name="PROVINCIA" dataDxfId="37"/>
    <tableColumn id="8" xr3:uid="{B994C003-3400-4332-91E8-237516740E97}" name="CAP" dataDxfId="36"/>
    <tableColumn id="9" xr3:uid="{482AD637-9160-4F8B-88CE-E96F01DAE51A}" name="DEM" dataDxfId="35"/>
    <tableColumn id="10" xr3:uid="{66CCDF27-5551-400D-AD04-2D7E52828021}" name="ENTE" dataDxfId="34"/>
    <tableColumn id="11" xr3:uid="{4DB1D095-8EFA-4697-85BA-8E07F725D308}" name="POP" dataDxfId="33"/>
    <tableColumn id="12" xr3:uid="{4E134BB5-0DF5-42B8-BF94-F278643D9D5D}" name="Assegnazioni da fondone 2020 (netto quota agevolazioni Tari)" dataDxfId="32"/>
    <tableColumn id="13" xr3:uid="{EC851137-16F8-4F9F-8608-ED53AD0FA373}" name="Perdite  entrate 2020 da certificazione (netto Soggiorno, ristori IMU-OSP, agevolazioni Tari)" dataDxfId="31"/>
    <tableColumn id="14" xr3:uid="{A06C4269-0196-4F25-A827-BF9259A53811}" name="Stima minori entrate nette 2021" dataDxfId="30"/>
    <tableColumn id="15" xr3:uid="{73D1FA15-E2D7-4E54-AA99-136CCC72140E}" name="Avanzo netto fondone 2020 (comprende maggiori/ minori spese)" dataDxfId="29"/>
    <tableColumn id="16" xr3:uid="{D9BE35B5-42DD-4A0B-A3AE-64874B50B81D}" name="ACCONTO 2021 con clausola quota minima 200 euro" dataDxfId="28"/>
    <tableColumn id="17" xr3:uid="{C4431687-605D-41FE-A26A-1537DF4FC69C}" name="Saldo 2021 quota disavanzi 2020" dataDxfId="27"/>
    <tableColumn id="18" xr3:uid="{D640D81E-C8C5-4BF3-B097-2354792161EF}" name="Saldo 2021 quota Add.le IRPEF" dataDxfId="26"/>
    <tableColumn id="19" xr3:uid="{F3E66C79-5A4C-4A95-9986-C3CAE1DD7FA6}" name="Saldo 2021 quota ristoro residuo" dataDxfId="25"/>
    <tableColumn id="20" xr3:uid="{EBFFA6F7-2816-4483-9C4B-9A0AE45AB95E}" name="SALDO 2021_x000a_(CSC 14lug)" dataDxfId="24"/>
    <tableColumn id="21" xr3:uid="{C24F91AE-2F02-47EB-8D81-4258AEB5240B}" name="Totale fondone 2021" dataDxfId="23"/>
    <tableColumn id="22" xr3:uid="{50B27C82-D68A-4AC8-9F52-6EAC5D619FEE}" name="Totale risorse certificazioe/ fondone 2021" dataDxfId="22"/>
    <tableColumn id="23" xr3:uid="{51A6D223-16D5-44AA-9767-7DB4B110B660}" name="Stima fabbisogno 2021 (comprese soglie minime, quote intangibili e eventuale integrazione a salvaguardia)" dataDxfId="21"/>
    <tableColumn id="24" xr3:uid="{5EA5DE0B-C90D-4A2E-8492-9CBAEBF4E1A4}" name="Test coerenza (risorse - fabbisogno &gt; 0)" dataDxfId="20"/>
    <tableColumn id="25" xr3:uid="{BFA1747E-A44D-477E-A2D2-5248AECB5C8A}" name="Ristoro soggiorno 2021 _x000a_(1a quota 250 mln.- CSC 22 giu)" dataDxfId="19"/>
    <tableColumn id="26" xr3:uid="{254F47EA-DB55-4D38-BF62-08586B6267A8}" name="Canone unico 2021 _x000a_(proiezione annua)" dataDxfId="18"/>
    <tableColumn id="28" xr3:uid="{EDD88242-2F60-4C9F-AA73-D0A8C09773E1}" name="Agevolazioni Tari non domestiche" dataDxfId="17"/>
    <tableColumn id="29" xr3:uid="{E4E02167-B751-4204-B0F8-922D71F38043}" name="Fondo solidarietà alimentare allargato 2021" dataDxfId="16"/>
    <tableColumn id="30" xr3:uid="{F3310240-0239-4682-A118-5C6534296D73}" name="IMU 2020 _x000a_definita nel 2021 (2a rata 2020 articoli 9 e 9-bis, DL 137/2020)" dataDxfId="15"/>
    <tableColumn id="31" xr3:uid="{C5263109-A129-4279-BB7C-B1945CB82F85}" name="IMU 2021 (Art. 177, co. 2, DL 34/2020)" dataDxfId="14"/>
    <tableColumn id="44" xr3:uid="{A5596475-413D-4FD1-B0D8-971954EF942B}" name="Totale altre assegnazioni" dataDxfId="13"/>
    <tableColumn id="32" xr3:uid="{AA78B8D5-961F-49B6-8DBB-070FC8BD68B1}" name="Minori spese 2020 &quot;COVID-19&quot; (d) (originale, con rettifica BZ)" dataDxfId="12"/>
    <tableColumn id="33" xr3:uid="{B8555BFF-2E6B-4C0B-A11D-5B12425EADF0}" name="Minori spese 2020 &quot;COVID-19&quot; (d) rettificate" dataDxfId="11"/>
    <tableColumn id="34" xr3:uid="{A1D87E1C-D031-4820-BF5B-1711C33D5D37}" name="di cui FCDE (da rettificare)" dataDxfId="10"/>
    <tableColumn id="35" xr3:uid="{7FE20A1C-7660-47E5-85CA-B8649DB89870}" name="di cui FCDE rettificate" dataDxfId="9"/>
    <tableColumn id="36" xr3:uid="{4A0F504E-37A7-4447-81C4-1A235450B5CB}" name="diff FCDE" dataDxfId="8"/>
    <tableColumn id="37" xr3:uid="{54AAA0E8-8085-4D10-B77F-043F072A0F66}" name="Minori spese diverse da certificazione" dataDxfId="7"/>
    <tableColumn id="38" xr3:uid="{3A4DC9D0-9DDA-413D-8408-04E57CA004F3}" name="Minori spese diverse rettificate" dataDxfId="6"/>
    <tableColumn id="39" xr3:uid="{A291DD9E-26C7-4C13-AAD7-40B24147D96C}" name="diff altre minori spese" dataDxfId="5"/>
    <tableColumn id="40" xr3:uid="{30EF4664-2DE2-4276-B72A-0C87E534BDB5}" name="Saldo complessivo netto 2020 (solo avanzi da fondone)" dataDxfId="4"/>
    <tableColumn id="42" xr3:uid="{6C97A277-6583-4330-BBB2-151E66335128}" name="Saldo netto da certificazione" dataDxfId="3"/>
    <tableColumn id="43" xr3:uid="{F3D912ED-BB80-43BE-BEDB-C057DD779937}" name="diff saldo netto" dataDxfId="2"/>
    <tableColumn id="45" xr3:uid="{D4057F4B-2610-4B33-BFA6-5F5F4210B3A4}" name="MINORI entrate 2020 nette NO REVISIONI" dataDxfId="1"/>
    <tableColumn id="46" xr3:uid="{1D46C12A-B864-4166-AD87-1526B181A5E9}" name="diff minori entrat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AAFE2-0424-43F1-ACEC-456D93A35105}">
  <dimension ref="A1:AS1270"/>
  <sheetViews>
    <sheetView showGridLines="0" tabSelected="1" workbookViewId="0"/>
  </sheetViews>
  <sheetFormatPr defaultRowHeight="12" x14ac:dyDescent="0.2"/>
  <cols>
    <col min="1" max="1" width="2.85546875" style="1" customWidth="1"/>
    <col min="2" max="2" width="11.42578125" style="1" customWidth="1"/>
    <col min="3" max="3" width="9.5703125" style="1" customWidth="1"/>
    <col min="4" max="4" width="9.7109375" style="1" customWidth="1"/>
    <col min="5" max="5" width="7.28515625" style="1" customWidth="1"/>
    <col min="6" max="6" width="9.140625" style="1"/>
    <col min="7" max="7" width="9.7109375" style="1" customWidth="1"/>
    <col min="8" max="8" width="11" style="1" customWidth="1"/>
    <col min="9" max="10" width="9.140625" style="1"/>
    <col min="11" max="11" width="20.85546875" style="1" customWidth="1"/>
    <col min="12" max="12" width="10.140625" style="2" bestFit="1" customWidth="1"/>
    <col min="13" max="32" width="14.140625" style="2" customWidth="1"/>
    <col min="33" max="33" width="10.7109375" style="3" bestFit="1" customWidth="1"/>
    <col min="34" max="34" width="11.140625" style="3" bestFit="1" customWidth="1"/>
    <col min="35" max="36" width="9.85546875" style="3" bestFit="1" customWidth="1"/>
    <col min="37" max="37" width="9.28515625" style="3" bestFit="1" customWidth="1"/>
    <col min="38" max="38" width="10.7109375" style="3" bestFit="1" customWidth="1"/>
    <col min="39" max="39" width="11.140625" style="3" bestFit="1" customWidth="1"/>
    <col min="40" max="40" width="9.85546875" style="3" bestFit="1" customWidth="1"/>
    <col min="41" max="41" width="11.140625" style="3" bestFit="1" customWidth="1"/>
    <col min="42" max="42" width="10.7109375" style="3" bestFit="1" customWidth="1"/>
    <col min="43" max="43" width="9.85546875" style="3" bestFit="1" customWidth="1"/>
    <col min="44" max="44" width="13.140625" style="3" bestFit="1" customWidth="1"/>
    <col min="45" max="45" width="10.7109375" style="3" customWidth="1"/>
    <col min="46" max="16384" width="9.140625" style="3"/>
  </cols>
  <sheetData>
    <row r="1" spans="1:45" ht="21" x14ac:dyDescent="0.35">
      <c r="B1" s="4" t="s">
        <v>3813</v>
      </c>
      <c r="K1" s="14"/>
      <c r="L1" s="15"/>
      <c r="M1" s="151" t="s">
        <v>3871</v>
      </c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3"/>
      <c r="Y1" s="154"/>
      <c r="Z1" s="138" t="s">
        <v>3872</v>
      </c>
      <c r="AA1" s="126"/>
      <c r="AB1" s="126"/>
      <c r="AC1" s="126"/>
      <c r="AD1" s="127"/>
      <c r="AE1" s="126"/>
      <c r="AF1" s="126"/>
      <c r="AG1" s="131" t="s">
        <v>3873</v>
      </c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</row>
    <row r="2" spans="1:45" ht="15.75" x14ac:dyDescent="0.2">
      <c r="B2" s="5" t="s">
        <v>3814</v>
      </c>
      <c r="F2" s="157" t="str">
        <f>+G7</f>
        <v>PIEMONTE</v>
      </c>
      <c r="M2" s="145"/>
      <c r="Z2" s="139"/>
      <c r="AG2" s="132"/>
    </row>
    <row r="3" spans="1:45" ht="13.5" thickBot="1" x14ac:dyDescent="0.25">
      <c r="K3" s="16" t="s">
        <v>3815</v>
      </c>
      <c r="L3" s="129">
        <v>59641488</v>
      </c>
      <c r="M3" s="146">
        <v>3196255457.1759567</v>
      </c>
      <c r="N3" s="39">
        <v>-2764458284.5205979</v>
      </c>
      <c r="O3" s="39">
        <v>1553644535.3209836</v>
      </c>
      <c r="P3" s="39">
        <v>1348284623.2288144</v>
      </c>
      <c r="Q3" s="39">
        <v>199999999.99997464</v>
      </c>
      <c r="R3" s="39">
        <v>232589563.39908701</v>
      </c>
      <c r="S3" s="39">
        <v>80000000.000000045</v>
      </c>
      <c r="T3" s="39">
        <v>837410436.60090876</v>
      </c>
      <c r="U3" s="39">
        <v>1150000000.0000045</v>
      </c>
      <c r="V3" s="39">
        <v>1349999999.9999728</v>
      </c>
      <c r="W3" s="39">
        <v>2930874186.627882</v>
      </c>
      <c r="X3" s="39">
        <v>1119753294.9098299</v>
      </c>
      <c r="Y3" s="129">
        <v>1811120891.7180414</v>
      </c>
      <c r="Z3" s="140">
        <v>249999999.99999976</v>
      </c>
      <c r="AA3" s="39">
        <v>329999999.99999928</v>
      </c>
      <c r="AB3" s="39">
        <v>600000000.3072778</v>
      </c>
      <c r="AC3" s="39">
        <v>499999999.81999904</v>
      </c>
      <c r="AD3" s="39">
        <v>48169410.397378109</v>
      </c>
      <c r="AE3" s="39">
        <v>63095959.050000027</v>
      </c>
      <c r="AF3" s="129">
        <v>1791265369.5746572</v>
      </c>
      <c r="AG3" s="133">
        <v>1608936590.1199999</v>
      </c>
      <c r="AH3" s="39">
        <v>1891995782.9441953</v>
      </c>
      <c r="AI3" s="39">
        <v>351881098</v>
      </c>
      <c r="AJ3" s="39">
        <v>471983349.87574923</v>
      </c>
      <c r="AK3" s="39">
        <v>120102251.87575102</v>
      </c>
      <c r="AL3" s="39">
        <v>1257055492.1199999</v>
      </c>
      <c r="AM3" s="39">
        <v>1420012433.068445</v>
      </c>
      <c r="AN3" s="39">
        <v>162956940.94844645</v>
      </c>
      <c r="AO3" s="39">
        <v>1338426998.7321856</v>
      </c>
      <c r="AP3" s="39">
        <v>1045510181.4113501</v>
      </c>
      <c r="AQ3" s="39">
        <v>292916817.32082677</v>
      </c>
      <c r="AR3" s="39">
        <v>-2786794745.2835989</v>
      </c>
      <c r="AS3" s="39">
        <v>22336460.76299997</v>
      </c>
    </row>
    <row r="4" spans="1:45" ht="14.25" thickTop="1" thickBot="1" x14ac:dyDescent="0.25">
      <c r="K4" s="17" t="s">
        <v>3816</v>
      </c>
      <c r="L4" s="130">
        <f t="shared" ref="L4:AS4" si="0">+SUBTOTAL(9,L7:L1264)</f>
        <v>4311217</v>
      </c>
      <c r="M4" s="147">
        <f t="shared" si="0"/>
        <v>209988996.6504426</v>
      </c>
      <c r="N4" s="40">
        <f t="shared" si="0"/>
        <v>-193770090.06079999</v>
      </c>
      <c r="O4" s="40">
        <f t="shared" si="0"/>
        <v>120375631.81980075</v>
      </c>
      <c r="P4" s="40">
        <f t="shared" si="0"/>
        <v>69761971.559078619</v>
      </c>
      <c r="Q4" s="40">
        <f t="shared" si="0"/>
        <v>14409352.031807</v>
      </c>
      <c r="R4" s="40">
        <f t="shared" si="0"/>
        <v>20528893.270821925</v>
      </c>
      <c r="S4" s="40">
        <f t="shared" si="0"/>
        <v>6417291.2130230395</v>
      </c>
      <c r="T4" s="40">
        <f t="shared" si="0"/>
        <v>67057529.36368876</v>
      </c>
      <c r="U4" s="40">
        <f t="shared" si="0"/>
        <v>94000369.383508429</v>
      </c>
      <c r="V4" s="40">
        <f t="shared" si="0"/>
        <v>108409721.41531551</v>
      </c>
      <c r="W4" s="40">
        <f t="shared" si="0"/>
        <v>198700586.24521592</v>
      </c>
      <c r="X4" s="40">
        <f t="shared" si="0"/>
        <v>90654805.236502126</v>
      </c>
      <c r="Y4" s="130">
        <f t="shared" si="0"/>
        <v>108045781.00871383</v>
      </c>
      <c r="Z4" s="141">
        <f t="shared" si="0"/>
        <v>6942526.9046517294</v>
      </c>
      <c r="AA4" s="40">
        <f t="shared" si="0"/>
        <v>33566861.016043738</v>
      </c>
      <c r="AB4" s="40">
        <f t="shared" si="0"/>
        <v>45959465.154827587</v>
      </c>
      <c r="AC4" s="40">
        <f t="shared" si="0"/>
        <v>19213555.50999999</v>
      </c>
      <c r="AD4" s="40">
        <f t="shared" si="0"/>
        <v>3877658.5563204512</v>
      </c>
      <c r="AE4" s="40">
        <f t="shared" si="0"/>
        <v>2174037.5200000009</v>
      </c>
      <c r="AF4" s="130">
        <f t="shared" si="0"/>
        <v>111734104.66184349</v>
      </c>
      <c r="AG4" s="134">
        <f t="shared" si="0"/>
        <v>111311688.62</v>
      </c>
      <c r="AH4" s="40">
        <f t="shared" si="0"/>
        <v>122992560.90949255</v>
      </c>
      <c r="AI4" s="40">
        <f t="shared" si="0"/>
        <v>16289828</v>
      </c>
      <c r="AJ4" s="40">
        <f t="shared" si="0"/>
        <v>22315336.951548997</v>
      </c>
      <c r="AK4" s="40">
        <f t="shared" si="0"/>
        <v>6025508.9515489973</v>
      </c>
      <c r="AL4" s="40">
        <f t="shared" si="0"/>
        <v>95021860.620000005</v>
      </c>
      <c r="AM4" s="40">
        <f t="shared" si="0"/>
        <v>100677223.95794348</v>
      </c>
      <c r="AN4" s="40">
        <f t="shared" si="0"/>
        <v>5655363.3379435167</v>
      </c>
      <c r="AO4" s="40">
        <f t="shared" si="0"/>
        <v>69761971.559078619</v>
      </c>
      <c r="AP4" s="40">
        <f t="shared" si="0"/>
        <v>58081099.269585982</v>
      </c>
      <c r="AQ4" s="40">
        <f t="shared" si="0"/>
        <v>11680872.28949254</v>
      </c>
      <c r="AR4" s="40">
        <f t="shared" si="0"/>
        <v>-197184463.20379999</v>
      </c>
      <c r="AS4" s="40">
        <f t="shared" si="0"/>
        <v>3414373.1430000002</v>
      </c>
    </row>
    <row r="5" spans="1:45" s="13" customFormat="1" ht="28.5" customHeight="1" thickTop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148">
        <v>1</v>
      </c>
      <c r="N5" s="8">
        <v>2</v>
      </c>
      <c r="O5" s="8">
        <v>3</v>
      </c>
      <c r="P5" s="9">
        <v>4</v>
      </c>
      <c r="Q5" s="10">
        <v>5</v>
      </c>
      <c r="R5" s="8">
        <v>6</v>
      </c>
      <c r="S5" s="8">
        <v>7</v>
      </c>
      <c r="T5" s="8">
        <v>8</v>
      </c>
      <c r="U5" s="8" t="s">
        <v>3817</v>
      </c>
      <c r="V5" s="11" t="s">
        <v>3818</v>
      </c>
      <c r="W5" s="8">
        <v>11</v>
      </c>
      <c r="X5" s="8">
        <v>12</v>
      </c>
      <c r="Y5" s="137" t="s">
        <v>3819</v>
      </c>
      <c r="Z5" s="142" t="s">
        <v>3838</v>
      </c>
      <c r="AA5" s="12" t="s">
        <v>3839</v>
      </c>
      <c r="AB5" s="12" t="s">
        <v>3836</v>
      </c>
      <c r="AC5" s="12" t="s">
        <v>3837</v>
      </c>
      <c r="AD5" s="12" t="s">
        <v>3874</v>
      </c>
      <c r="AE5" s="12" t="s">
        <v>3875</v>
      </c>
      <c r="AF5" s="12" t="s">
        <v>3876</v>
      </c>
      <c r="AG5" s="158" t="s">
        <v>3877</v>
      </c>
      <c r="AH5" s="159" t="s">
        <v>3878</v>
      </c>
      <c r="AI5" s="159" t="s">
        <v>3879</v>
      </c>
      <c r="AJ5" s="159" t="s">
        <v>3880</v>
      </c>
      <c r="AK5" s="159" t="s">
        <v>3881</v>
      </c>
      <c r="AL5" s="159" t="s">
        <v>3882</v>
      </c>
      <c r="AM5" s="159" t="s">
        <v>3883</v>
      </c>
      <c r="AN5" s="159" t="s">
        <v>3884</v>
      </c>
      <c r="AO5" s="159" t="s">
        <v>3885</v>
      </c>
      <c r="AP5" s="159" t="s">
        <v>3886</v>
      </c>
      <c r="AQ5" s="159" t="s">
        <v>3887</v>
      </c>
      <c r="AR5" s="159" t="s">
        <v>3888</v>
      </c>
      <c r="AS5" s="159" t="s">
        <v>3889</v>
      </c>
    </row>
    <row r="6" spans="1:45" s="29" customFormat="1" ht="102" x14ac:dyDescent="0.2">
      <c r="A6" s="28"/>
      <c r="B6" s="18" t="s">
        <v>3797</v>
      </c>
      <c r="C6" s="19" t="s">
        <v>0</v>
      </c>
      <c r="D6" s="18" t="s">
        <v>1</v>
      </c>
      <c r="E6" s="20" t="s">
        <v>2</v>
      </c>
      <c r="F6" s="18" t="s">
        <v>3</v>
      </c>
      <c r="G6" s="18" t="s">
        <v>4</v>
      </c>
      <c r="H6" s="18" t="s">
        <v>5</v>
      </c>
      <c r="I6" s="20" t="s">
        <v>6</v>
      </c>
      <c r="J6" s="18" t="s">
        <v>7</v>
      </c>
      <c r="K6" s="18" t="s">
        <v>8</v>
      </c>
      <c r="L6" s="18" t="s">
        <v>9</v>
      </c>
      <c r="M6" s="149" t="s">
        <v>3800</v>
      </c>
      <c r="N6" s="20" t="s">
        <v>3801</v>
      </c>
      <c r="O6" s="20" t="s">
        <v>3820</v>
      </c>
      <c r="P6" s="21" t="s">
        <v>3802</v>
      </c>
      <c r="Q6" s="22" t="s">
        <v>3803</v>
      </c>
      <c r="R6" s="23" t="s">
        <v>3804</v>
      </c>
      <c r="S6" s="23" t="s">
        <v>3805</v>
      </c>
      <c r="T6" s="23" t="s">
        <v>3806</v>
      </c>
      <c r="U6" s="24" t="s">
        <v>3807</v>
      </c>
      <c r="V6" s="25" t="s">
        <v>3808</v>
      </c>
      <c r="W6" s="26" t="s">
        <v>3809</v>
      </c>
      <c r="X6" s="26" t="s">
        <v>3810</v>
      </c>
      <c r="Y6" s="20" t="s">
        <v>3811</v>
      </c>
      <c r="Z6" s="143" t="s">
        <v>3842</v>
      </c>
      <c r="AA6" s="27" t="s">
        <v>3844</v>
      </c>
      <c r="AB6" s="27" t="s">
        <v>3845</v>
      </c>
      <c r="AC6" s="27" t="s">
        <v>3843</v>
      </c>
      <c r="AD6" s="27" t="s">
        <v>3821</v>
      </c>
      <c r="AE6" s="27" t="s">
        <v>3812</v>
      </c>
      <c r="AF6" s="27" t="s">
        <v>3841</v>
      </c>
      <c r="AG6" s="135" t="s">
        <v>3846</v>
      </c>
      <c r="AH6" s="27" t="s">
        <v>3847</v>
      </c>
      <c r="AI6" s="27" t="s">
        <v>3848</v>
      </c>
      <c r="AJ6" s="27" t="s">
        <v>3849</v>
      </c>
      <c r="AK6" s="27" t="s">
        <v>3850</v>
      </c>
      <c r="AL6" s="27" t="s">
        <v>3851</v>
      </c>
      <c r="AM6" s="27" t="s">
        <v>3852</v>
      </c>
      <c r="AN6" s="27" t="s">
        <v>3853</v>
      </c>
      <c r="AO6" s="27" t="s">
        <v>3854</v>
      </c>
      <c r="AP6" s="27" t="s">
        <v>3855</v>
      </c>
      <c r="AQ6" s="27" t="s">
        <v>3856</v>
      </c>
      <c r="AR6" s="27" t="s">
        <v>3858</v>
      </c>
      <c r="AS6" s="27" t="s">
        <v>3857</v>
      </c>
    </row>
    <row r="7" spans="1:45" s="1" customFormat="1" ht="12.75" x14ac:dyDescent="0.2">
      <c r="B7" s="31" t="s">
        <v>3798</v>
      </c>
      <c r="C7" s="32" t="s">
        <v>2342</v>
      </c>
      <c r="D7" s="31" t="s">
        <v>2343</v>
      </c>
      <c r="E7" s="31" t="s">
        <v>13</v>
      </c>
      <c r="F7" s="31" t="s">
        <v>11</v>
      </c>
      <c r="G7" s="31" t="s">
        <v>18</v>
      </c>
      <c r="H7" s="31" t="s">
        <v>19</v>
      </c>
      <c r="I7" s="31" t="s">
        <v>10</v>
      </c>
      <c r="J7" s="31" t="s">
        <v>21</v>
      </c>
      <c r="K7" s="31" t="s">
        <v>2344</v>
      </c>
      <c r="L7" s="33">
        <v>19845</v>
      </c>
      <c r="M7" s="150">
        <v>1283563.8999580001</v>
      </c>
      <c r="N7" s="34">
        <v>-1081174.46</v>
      </c>
      <c r="O7" s="34">
        <v>636139.72388437856</v>
      </c>
      <c r="P7" s="30">
        <v>371990.78995800007</v>
      </c>
      <c r="Q7" s="35">
        <v>76497.013351000001</v>
      </c>
      <c r="R7" s="36">
        <v>0</v>
      </c>
      <c r="S7" s="36">
        <v>29830.62154972574</v>
      </c>
      <c r="T7" s="36">
        <v>175137.82206823447</v>
      </c>
      <c r="U7" s="37">
        <v>204969.54891095485</v>
      </c>
      <c r="V7" s="38">
        <v>281466.56226195488</v>
      </c>
      <c r="W7" s="34">
        <v>653457.35221995495</v>
      </c>
      <c r="X7" s="34">
        <v>269686.12983710424</v>
      </c>
      <c r="Y7" s="33">
        <v>383771.22238285071</v>
      </c>
      <c r="Z7" s="144">
        <v>55228.270047798789</v>
      </c>
      <c r="AA7" s="34">
        <v>138878.06391244705</v>
      </c>
      <c r="AB7" s="34">
        <v>223534.12808769688</v>
      </c>
      <c r="AC7" s="34">
        <v>83184.539999999994</v>
      </c>
      <c r="AD7" s="34">
        <v>32926.56950683811</v>
      </c>
      <c r="AE7" s="34">
        <v>73920.570000000007</v>
      </c>
      <c r="AF7" s="34">
        <v>607672.14155478077</v>
      </c>
      <c r="AG7" s="136">
        <v>97000</v>
      </c>
      <c r="AH7" s="34">
        <v>270019.34999999998</v>
      </c>
      <c r="AI7" s="34">
        <v>0</v>
      </c>
      <c r="AJ7" s="34">
        <v>46366.200000000004</v>
      </c>
      <c r="AK7" s="34">
        <v>46366.200000000004</v>
      </c>
      <c r="AL7" s="34">
        <v>97000</v>
      </c>
      <c r="AM7" s="34">
        <v>223653.15</v>
      </c>
      <c r="AN7" s="34">
        <v>126653.15</v>
      </c>
      <c r="AO7" s="34">
        <v>371990.78995800007</v>
      </c>
      <c r="AP7" s="34">
        <v>198971.43995800006</v>
      </c>
      <c r="AQ7" s="34">
        <v>173019.34999999998</v>
      </c>
      <c r="AR7" s="34">
        <v>-1081174.46</v>
      </c>
      <c r="AS7" s="34">
        <v>0</v>
      </c>
    </row>
    <row r="8" spans="1:45" s="1" customFormat="1" ht="12.75" x14ac:dyDescent="0.2">
      <c r="B8" s="31" t="s">
        <v>3798</v>
      </c>
      <c r="C8" s="32" t="s">
        <v>2402</v>
      </c>
      <c r="D8" s="31" t="s">
        <v>2403</v>
      </c>
      <c r="E8" s="31" t="s">
        <v>13</v>
      </c>
      <c r="F8" s="31" t="s">
        <v>11</v>
      </c>
      <c r="G8" s="31" t="s">
        <v>18</v>
      </c>
      <c r="H8" s="31" t="s">
        <v>19</v>
      </c>
      <c r="I8" s="31" t="s">
        <v>10</v>
      </c>
      <c r="J8" s="31" t="s">
        <v>22</v>
      </c>
      <c r="K8" s="31" t="s">
        <v>2404</v>
      </c>
      <c r="L8" s="33">
        <v>294</v>
      </c>
      <c r="M8" s="150">
        <v>32865.392620999999</v>
      </c>
      <c r="N8" s="34">
        <v>-42125</v>
      </c>
      <c r="O8" s="34">
        <v>42125</v>
      </c>
      <c r="P8" s="30">
        <v>-6383.9933790000014</v>
      </c>
      <c r="Q8" s="35">
        <v>1570.699468</v>
      </c>
      <c r="R8" s="36">
        <v>6383.9933790000014</v>
      </c>
      <c r="S8" s="36">
        <v>117.73639314290236</v>
      </c>
      <c r="T8" s="36">
        <v>33828.094161944951</v>
      </c>
      <c r="U8" s="37">
        <v>40330.041412793755</v>
      </c>
      <c r="V8" s="38">
        <v>41900.740880793754</v>
      </c>
      <c r="W8" s="34">
        <v>41900.740880793754</v>
      </c>
      <c r="X8" s="34">
        <v>40878.075613142901</v>
      </c>
      <c r="Y8" s="33">
        <v>1022.6652676508529</v>
      </c>
      <c r="Z8" s="144">
        <v>0</v>
      </c>
      <c r="AA8" s="34">
        <v>610.43776777939877</v>
      </c>
      <c r="AB8" s="34">
        <v>2087.9632701020255</v>
      </c>
      <c r="AC8" s="34">
        <v>3040.62</v>
      </c>
      <c r="AD8" s="34">
        <v>0</v>
      </c>
      <c r="AE8" s="34">
        <v>0</v>
      </c>
      <c r="AF8" s="34">
        <v>5739.0210378814245</v>
      </c>
      <c r="AG8" s="136">
        <v>0</v>
      </c>
      <c r="AH8" s="34">
        <v>2875.6139999999996</v>
      </c>
      <c r="AI8" s="34">
        <v>0</v>
      </c>
      <c r="AJ8" s="34">
        <v>0</v>
      </c>
      <c r="AK8" s="34">
        <v>0</v>
      </c>
      <c r="AL8" s="34">
        <v>0</v>
      </c>
      <c r="AM8" s="34">
        <v>2875.6139999999996</v>
      </c>
      <c r="AN8" s="34">
        <v>2875.6139999999996</v>
      </c>
      <c r="AO8" s="34">
        <v>-6383.9933790000014</v>
      </c>
      <c r="AP8" s="34">
        <v>-9259.6073790000009</v>
      </c>
      <c r="AQ8" s="34">
        <v>2875.6139999999996</v>
      </c>
      <c r="AR8" s="34">
        <v>-42125</v>
      </c>
      <c r="AS8" s="34">
        <v>0</v>
      </c>
    </row>
    <row r="9" spans="1:45" s="1" customFormat="1" ht="12.75" x14ac:dyDescent="0.2">
      <c r="B9" s="31" t="s">
        <v>3798</v>
      </c>
      <c r="C9" s="32" t="s">
        <v>171</v>
      </c>
      <c r="D9" s="31" t="s">
        <v>172</v>
      </c>
      <c r="E9" s="31" t="s">
        <v>13</v>
      </c>
      <c r="F9" s="31" t="s">
        <v>11</v>
      </c>
      <c r="G9" s="31" t="s">
        <v>18</v>
      </c>
      <c r="H9" s="31" t="s">
        <v>19</v>
      </c>
      <c r="I9" s="31" t="s">
        <v>13</v>
      </c>
      <c r="J9" s="31" t="s">
        <v>173</v>
      </c>
      <c r="K9" s="31" t="s">
        <v>19</v>
      </c>
      <c r="L9" s="33">
        <v>92876</v>
      </c>
      <c r="M9" s="150">
        <v>3311653.4206710001</v>
      </c>
      <c r="N9" s="34">
        <v>-5718899</v>
      </c>
      <c r="O9" s="34">
        <v>4374016.4314224478</v>
      </c>
      <c r="P9" s="30">
        <v>-113608.23726189975</v>
      </c>
      <c r="Q9" s="35">
        <v>279978.54579900001</v>
      </c>
      <c r="R9" s="36">
        <v>113608.23726189975</v>
      </c>
      <c r="S9" s="36">
        <v>134434.64723433735</v>
      </c>
      <c r="T9" s="36">
        <v>3935711.7352225473</v>
      </c>
      <c r="U9" s="37">
        <v>4183777.1806290927</v>
      </c>
      <c r="V9" s="38">
        <v>4463755.7264280925</v>
      </c>
      <c r="W9" s="34">
        <v>4463755.7264280925</v>
      </c>
      <c r="X9" s="34">
        <v>4463733.1655177847</v>
      </c>
      <c r="Y9" s="33">
        <v>22.560910308267921</v>
      </c>
      <c r="Z9" s="144">
        <v>72463.224201572462</v>
      </c>
      <c r="AA9" s="34">
        <v>603247.60874994297</v>
      </c>
      <c r="AB9" s="34">
        <v>990236.10157523013</v>
      </c>
      <c r="AC9" s="34">
        <v>389309.54</v>
      </c>
      <c r="AD9" s="34">
        <v>87769.375745415804</v>
      </c>
      <c r="AE9" s="34">
        <v>21342.66</v>
      </c>
      <c r="AF9" s="34">
        <v>2164368.5102721616</v>
      </c>
      <c r="AG9" s="136">
        <v>2617071</v>
      </c>
      <c r="AH9" s="34">
        <v>2634158.3420671001</v>
      </c>
      <c r="AI9" s="34">
        <v>314078</v>
      </c>
      <c r="AJ9" s="34">
        <v>331165.34206710005</v>
      </c>
      <c r="AK9" s="34">
        <v>17087.342067100049</v>
      </c>
      <c r="AL9" s="34">
        <v>2302993</v>
      </c>
      <c r="AM9" s="34">
        <v>2302993</v>
      </c>
      <c r="AN9" s="34">
        <v>0</v>
      </c>
      <c r="AO9" s="34">
        <v>-113608.23726189975</v>
      </c>
      <c r="AP9" s="34">
        <v>-130695.5793289998</v>
      </c>
      <c r="AQ9" s="34">
        <v>17087.342067100049</v>
      </c>
      <c r="AR9" s="34">
        <v>-5718899</v>
      </c>
      <c r="AS9" s="34">
        <v>0</v>
      </c>
    </row>
    <row r="10" spans="1:45" s="1" customFormat="1" ht="12.75" x14ac:dyDescent="0.2">
      <c r="B10" s="31" t="s">
        <v>3798</v>
      </c>
      <c r="C10" s="32" t="s">
        <v>3638</v>
      </c>
      <c r="D10" s="31" t="s">
        <v>3639</v>
      </c>
      <c r="E10" s="31" t="s">
        <v>13</v>
      </c>
      <c r="F10" s="31" t="s">
        <v>11</v>
      </c>
      <c r="G10" s="31" t="s">
        <v>18</v>
      </c>
      <c r="H10" s="31" t="s">
        <v>19</v>
      </c>
      <c r="I10" s="31" t="s">
        <v>10</v>
      </c>
      <c r="J10" s="31" t="s">
        <v>22</v>
      </c>
      <c r="K10" s="31" t="s">
        <v>3640</v>
      </c>
      <c r="L10" s="33">
        <v>744</v>
      </c>
      <c r="M10" s="150">
        <v>23861.802004999998</v>
      </c>
      <c r="N10" s="34">
        <v>-5293.4199999999983</v>
      </c>
      <c r="O10" s="34">
        <v>1671.6243984157868</v>
      </c>
      <c r="P10" s="30">
        <v>23853.746005000001</v>
      </c>
      <c r="Q10" s="35">
        <v>533.68333900000005</v>
      </c>
      <c r="R10" s="36">
        <v>0</v>
      </c>
      <c r="S10" s="36">
        <v>420.58695314301866</v>
      </c>
      <c r="T10" s="36">
        <v>1067.4130468569813</v>
      </c>
      <c r="U10" s="37">
        <v>1488.0080240448092</v>
      </c>
      <c r="V10" s="38">
        <v>2021.6913630448093</v>
      </c>
      <c r="W10" s="34">
        <v>25875.437368044812</v>
      </c>
      <c r="X10" s="34">
        <v>788.60053714302194</v>
      </c>
      <c r="Y10" s="33">
        <v>25086.83683090179</v>
      </c>
      <c r="Z10" s="144">
        <v>0</v>
      </c>
      <c r="AA10" s="34">
        <v>1713.9162954232174</v>
      </c>
      <c r="AB10" s="34">
        <v>4308.2813754296558</v>
      </c>
      <c r="AC10" s="34">
        <v>3803.9300000000003</v>
      </c>
      <c r="AD10" s="34">
        <v>180</v>
      </c>
      <c r="AE10" s="34">
        <v>639.53</v>
      </c>
      <c r="AF10" s="34">
        <v>10645.657670852874</v>
      </c>
      <c r="AG10" s="136">
        <v>2738</v>
      </c>
      <c r="AH10" s="34">
        <v>9289.3639999999996</v>
      </c>
      <c r="AI10" s="34">
        <v>731</v>
      </c>
      <c r="AJ10" s="34">
        <v>2012.3000000000002</v>
      </c>
      <c r="AK10" s="34">
        <v>1281.3000000000002</v>
      </c>
      <c r="AL10" s="34">
        <v>2007</v>
      </c>
      <c r="AM10" s="34">
        <v>7277.0639999999994</v>
      </c>
      <c r="AN10" s="34">
        <v>5270.0639999999994</v>
      </c>
      <c r="AO10" s="34">
        <v>23853.746005000001</v>
      </c>
      <c r="AP10" s="34">
        <v>17302.382005000003</v>
      </c>
      <c r="AQ10" s="34">
        <v>6551.3640000000014</v>
      </c>
      <c r="AR10" s="34">
        <v>-16783.419999999998</v>
      </c>
      <c r="AS10" s="34">
        <v>11490</v>
      </c>
    </row>
    <row r="11" spans="1:45" s="1" customFormat="1" ht="12.75" x14ac:dyDescent="0.2">
      <c r="B11" s="31" t="s">
        <v>3798</v>
      </c>
      <c r="C11" s="32" t="s">
        <v>2804</v>
      </c>
      <c r="D11" s="31" t="s">
        <v>2805</v>
      </c>
      <c r="E11" s="31" t="s">
        <v>13</v>
      </c>
      <c r="F11" s="31" t="s">
        <v>11</v>
      </c>
      <c r="G11" s="31" t="s">
        <v>18</v>
      </c>
      <c r="H11" s="31" t="s">
        <v>19</v>
      </c>
      <c r="I11" s="31" t="s">
        <v>10</v>
      </c>
      <c r="J11" s="31" t="s">
        <v>22</v>
      </c>
      <c r="K11" s="31" t="s">
        <v>2806</v>
      </c>
      <c r="L11" s="33">
        <v>730</v>
      </c>
      <c r="M11" s="150">
        <v>63001.058338999996</v>
      </c>
      <c r="N11" s="34">
        <v>-51575</v>
      </c>
      <c r="O11" s="34">
        <v>28022.952747685344</v>
      </c>
      <c r="P11" s="30">
        <v>8924.8883389999937</v>
      </c>
      <c r="Q11" s="35">
        <v>4054.2803939999999</v>
      </c>
      <c r="R11" s="36">
        <v>0</v>
      </c>
      <c r="S11" s="36">
        <v>952.32484000036573</v>
      </c>
      <c r="T11" s="36">
        <v>13074.623022492287</v>
      </c>
      <c r="U11" s="37">
        <v>14027.023502854334</v>
      </c>
      <c r="V11" s="38">
        <v>18081.303896854333</v>
      </c>
      <c r="W11" s="34">
        <v>27006.192235854327</v>
      </c>
      <c r="X11" s="34">
        <v>17662.677324685712</v>
      </c>
      <c r="Y11" s="33">
        <v>9343.5149111686151</v>
      </c>
      <c r="Z11" s="144">
        <v>0</v>
      </c>
      <c r="AA11" s="34">
        <v>1397.2325105160933</v>
      </c>
      <c r="AB11" s="34">
        <v>4621.7809518248241</v>
      </c>
      <c r="AC11" s="34">
        <v>8977.09</v>
      </c>
      <c r="AD11" s="34">
        <v>1114.8538128</v>
      </c>
      <c r="AE11" s="34">
        <v>2544.88</v>
      </c>
      <c r="AF11" s="34">
        <v>18655.837275140919</v>
      </c>
      <c r="AG11" s="136">
        <v>4241</v>
      </c>
      <c r="AH11" s="34">
        <v>7436.829999999999</v>
      </c>
      <c r="AI11" s="34">
        <v>0</v>
      </c>
      <c r="AJ11" s="34">
        <v>296.7</v>
      </c>
      <c r="AK11" s="34">
        <v>296.7</v>
      </c>
      <c r="AL11" s="34">
        <v>4241</v>
      </c>
      <c r="AM11" s="34">
        <v>7140.1299999999992</v>
      </c>
      <c r="AN11" s="34">
        <v>2899.1299999999992</v>
      </c>
      <c r="AO11" s="34">
        <v>8924.8883389999937</v>
      </c>
      <c r="AP11" s="34">
        <v>5729.0583389999938</v>
      </c>
      <c r="AQ11" s="34">
        <v>3195.8299999999981</v>
      </c>
      <c r="AR11" s="34">
        <v>-51575</v>
      </c>
      <c r="AS11" s="34">
        <v>0</v>
      </c>
    </row>
    <row r="12" spans="1:45" s="1" customFormat="1" ht="12.75" x14ac:dyDescent="0.2">
      <c r="B12" s="31" t="s">
        <v>3798</v>
      </c>
      <c r="C12" s="32" t="s">
        <v>2471</v>
      </c>
      <c r="D12" s="31" t="s">
        <v>2472</v>
      </c>
      <c r="E12" s="31" t="s">
        <v>13</v>
      </c>
      <c r="F12" s="31" t="s">
        <v>11</v>
      </c>
      <c r="G12" s="31" t="s">
        <v>18</v>
      </c>
      <c r="H12" s="31" t="s">
        <v>19</v>
      </c>
      <c r="I12" s="31" t="s">
        <v>10</v>
      </c>
      <c r="J12" s="31" t="s">
        <v>12</v>
      </c>
      <c r="K12" s="31" t="s">
        <v>2473</v>
      </c>
      <c r="L12" s="33">
        <v>1682</v>
      </c>
      <c r="M12" s="150">
        <v>37221.191607000001</v>
      </c>
      <c r="N12" s="34">
        <v>53201</v>
      </c>
      <c r="O12" s="34">
        <v>0</v>
      </c>
      <c r="P12" s="30">
        <v>89926.771607000002</v>
      </c>
      <c r="Q12" s="35">
        <v>1185.9611170000001</v>
      </c>
      <c r="R12" s="36">
        <v>0</v>
      </c>
      <c r="S12" s="36">
        <v>736.37740342885422</v>
      </c>
      <c r="T12" s="36">
        <v>2627.6225965711456</v>
      </c>
      <c r="U12" s="37">
        <v>3364.018140380872</v>
      </c>
      <c r="V12" s="38">
        <v>4549.9792573808718</v>
      </c>
      <c r="W12" s="34">
        <v>94476.750864380869</v>
      </c>
      <c r="X12" s="34">
        <v>1380.707631428857</v>
      </c>
      <c r="Y12" s="33">
        <v>93096.043232952012</v>
      </c>
      <c r="Z12" s="144">
        <v>0</v>
      </c>
      <c r="AA12" s="34">
        <v>2333.0967293188651</v>
      </c>
      <c r="AB12" s="34">
        <v>8376.2678957420521</v>
      </c>
      <c r="AC12" s="34">
        <v>11373.91</v>
      </c>
      <c r="AD12" s="34">
        <v>804.65112000000011</v>
      </c>
      <c r="AE12" s="34">
        <v>0</v>
      </c>
      <c r="AF12" s="34">
        <v>22887.925745060915</v>
      </c>
      <c r="AG12" s="136">
        <v>24908</v>
      </c>
      <c r="AH12" s="34">
        <v>43729.58</v>
      </c>
      <c r="AI12" s="34">
        <v>24908</v>
      </c>
      <c r="AJ12" s="34">
        <v>24908</v>
      </c>
      <c r="AK12" s="34">
        <v>0</v>
      </c>
      <c r="AL12" s="34">
        <v>0</v>
      </c>
      <c r="AM12" s="34">
        <v>18821.579999999998</v>
      </c>
      <c r="AN12" s="34">
        <v>18821.579999999998</v>
      </c>
      <c r="AO12" s="34">
        <v>89926.771607000002</v>
      </c>
      <c r="AP12" s="34">
        <v>71105.191607000001</v>
      </c>
      <c r="AQ12" s="34">
        <v>18821.580000000002</v>
      </c>
      <c r="AR12" s="34">
        <v>53201</v>
      </c>
      <c r="AS12" s="34">
        <v>0</v>
      </c>
    </row>
    <row r="13" spans="1:45" s="1" customFormat="1" ht="12.75" x14ac:dyDescent="0.2">
      <c r="B13" s="31" t="s">
        <v>3798</v>
      </c>
      <c r="C13" s="32" t="s">
        <v>3374</v>
      </c>
      <c r="D13" s="31" t="s">
        <v>3375</v>
      </c>
      <c r="E13" s="31" t="s">
        <v>13</v>
      </c>
      <c r="F13" s="31" t="s">
        <v>11</v>
      </c>
      <c r="G13" s="31" t="s">
        <v>18</v>
      </c>
      <c r="H13" s="31" t="s">
        <v>19</v>
      </c>
      <c r="I13" s="31" t="s">
        <v>10</v>
      </c>
      <c r="J13" s="31" t="s">
        <v>22</v>
      </c>
      <c r="K13" s="31" t="s">
        <v>3376</v>
      </c>
      <c r="L13" s="33">
        <v>423</v>
      </c>
      <c r="M13" s="150">
        <v>16997.083882999999</v>
      </c>
      <c r="N13" s="34">
        <v>-4620</v>
      </c>
      <c r="O13" s="34">
        <v>0</v>
      </c>
      <c r="P13" s="30">
        <v>5067.4468829999969</v>
      </c>
      <c r="Q13" s="35">
        <v>483.36967499999997</v>
      </c>
      <c r="R13" s="36">
        <v>0</v>
      </c>
      <c r="S13" s="36">
        <v>552.32027885735488</v>
      </c>
      <c r="T13" s="36">
        <v>293.67972114264512</v>
      </c>
      <c r="U13" s="37">
        <v>846.00456205773423</v>
      </c>
      <c r="V13" s="38">
        <v>1329.3742370577343</v>
      </c>
      <c r="W13" s="34">
        <v>6396.8211200577316</v>
      </c>
      <c r="X13" s="34">
        <v>1035.6005228573549</v>
      </c>
      <c r="Y13" s="33">
        <v>5361.2205972003767</v>
      </c>
      <c r="Z13" s="144">
        <v>0</v>
      </c>
      <c r="AA13" s="34">
        <v>1444.8864436650142</v>
      </c>
      <c r="AB13" s="34">
        <v>4136.177981428993</v>
      </c>
      <c r="AC13" s="34">
        <v>2244.65</v>
      </c>
      <c r="AD13" s="34">
        <v>0</v>
      </c>
      <c r="AE13" s="34">
        <v>606.25</v>
      </c>
      <c r="AF13" s="34">
        <v>8431.9644250940073</v>
      </c>
      <c r="AG13" s="136">
        <v>0</v>
      </c>
      <c r="AH13" s="34">
        <v>5787.3629999999994</v>
      </c>
      <c r="AI13" s="34">
        <v>0</v>
      </c>
      <c r="AJ13" s="34">
        <v>1650</v>
      </c>
      <c r="AK13" s="34">
        <v>1650</v>
      </c>
      <c r="AL13" s="34">
        <v>0</v>
      </c>
      <c r="AM13" s="34">
        <v>4137.3629999999994</v>
      </c>
      <c r="AN13" s="34">
        <v>4137.3629999999994</v>
      </c>
      <c r="AO13" s="34">
        <v>5067.4468829999969</v>
      </c>
      <c r="AP13" s="34">
        <v>-719.91611700000249</v>
      </c>
      <c r="AQ13" s="34">
        <v>5787.3629999999994</v>
      </c>
      <c r="AR13" s="34">
        <v>-4620</v>
      </c>
      <c r="AS13" s="34">
        <v>0</v>
      </c>
    </row>
    <row r="14" spans="1:45" s="1" customFormat="1" ht="12.75" x14ac:dyDescent="0.2">
      <c r="B14" s="31" t="s">
        <v>3798</v>
      </c>
      <c r="C14" s="32" t="s">
        <v>1776</v>
      </c>
      <c r="D14" s="31" t="s">
        <v>1777</v>
      </c>
      <c r="E14" s="31" t="s">
        <v>13</v>
      </c>
      <c r="F14" s="31" t="s">
        <v>11</v>
      </c>
      <c r="G14" s="31" t="s">
        <v>18</v>
      </c>
      <c r="H14" s="31" t="s">
        <v>19</v>
      </c>
      <c r="I14" s="31" t="s">
        <v>10</v>
      </c>
      <c r="J14" s="31" t="s">
        <v>22</v>
      </c>
      <c r="K14" s="31" t="s">
        <v>1778</v>
      </c>
      <c r="L14" s="33">
        <v>363</v>
      </c>
      <c r="M14" s="150">
        <v>8302.2003010000008</v>
      </c>
      <c r="N14" s="34">
        <v>3677</v>
      </c>
      <c r="O14" s="34">
        <v>0</v>
      </c>
      <c r="P14" s="30">
        <v>15529.703301000001</v>
      </c>
      <c r="Q14" s="35">
        <v>315.27969200000001</v>
      </c>
      <c r="R14" s="36">
        <v>0</v>
      </c>
      <c r="S14" s="36">
        <v>360.25298400013833</v>
      </c>
      <c r="T14" s="36">
        <v>365.74701599986167</v>
      </c>
      <c r="U14" s="37">
        <v>726.0039149573463</v>
      </c>
      <c r="V14" s="38">
        <v>1041.2836069573464</v>
      </c>
      <c r="W14" s="34">
        <v>16570.986907957347</v>
      </c>
      <c r="X14" s="34">
        <v>675.47434500013696</v>
      </c>
      <c r="Y14" s="33">
        <v>15895.51256295721</v>
      </c>
      <c r="Z14" s="144">
        <v>0</v>
      </c>
      <c r="AA14" s="34">
        <v>717.16863029750266</v>
      </c>
      <c r="AB14" s="34">
        <v>2618.6299673361796</v>
      </c>
      <c r="AC14" s="34">
        <v>2518.6799999999998</v>
      </c>
      <c r="AD14" s="34">
        <v>0</v>
      </c>
      <c r="AE14" s="34">
        <v>0</v>
      </c>
      <c r="AF14" s="34">
        <v>5854.4785976336825</v>
      </c>
      <c r="AG14" s="136">
        <v>0</v>
      </c>
      <c r="AH14" s="34">
        <v>3550.5029999999997</v>
      </c>
      <c r="AI14" s="34">
        <v>0</v>
      </c>
      <c r="AJ14" s="34">
        <v>0</v>
      </c>
      <c r="AK14" s="34">
        <v>0</v>
      </c>
      <c r="AL14" s="34">
        <v>0</v>
      </c>
      <c r="AM14" s="34">
        <v>3550.5029999999997</v>
      </c>
      <c r="AN14" s="34">
        <v>3550.5029999999997</v>
      </c>
      <c r="AO14" s="34">
        <v>15529.703301000001</v>
      </c>
      <c r="AP14" s="34">
        <v>11979.200301000001</v>
      </c>
      <c r="AQ14" s="34">
        <v>3550.5030000000006</v>
      </c>
      <c r="AR14" s="34">
        <v>3677</v>
      </c>
      <c r="AS14" s="34">
        <v>0</v>
      </c>
    </row>
    <row r="15" spans="1:45" s="1" customFormat="1" ht="12.75" x14ac:dyDescent="0.2">
      <c r="B15" s="31" t="s">
        <v>3798</v>
      </c>
      <c r="C15" s="32" t="s">
        <v>1925</v>
      </c>
      <c r="D15" s="31" t="s">
        <v>1926</v>
      </c>
      <c r="E15" s="31" t="s">
        <v>13</v>
      </c>
      <c r="F15" s="31" t="s">
        <v>11</v>
      </c>
      <c r="G15" s="31" t="s">
        <v>18</v>
      </c>
      <c r="H15" s="31" t="s">
        <v>19</v>
      </c>
      <c r="I15" s="31" t="s">
        <v>10</v>
      </c>
      <c r="J15" s="31" t="s">
        <v>14</v>
      </c>
      <c r="K15" s="31" t="s">
        <v>1927</v>
      </c>
      <c r="L15" s="33">
        <v>6310</v>
      </c>
      <c r="M15" s="150">
        <v>310326.34676700004</v>
      </c>
      <c r="N15" s="34">
        <v>-185063</v>
      </c>
      <c r="O15" s="34">
        <v>105379.07893893773</v>
      </c>
      <c r="P15" s="30">
        <v>186006.94676700002</v>
      </c>
      <c r="Q15" s="35">
        <v>22489.589884000001</v>
      </c>
      <c r="R15" s="36">
        <v>0</v>
      </c>
      <c r="S15" s="36">
        <v>9377.7836868607446</v>
      </c>
      <c r="T15" s="36">
        <v>3242.2163131392554</v>
      </c>
      <c r="U15" s="37">
        <v>12620.068053390787</v>
      </c>
      <c r="V15" s="38">
        <v>35109.657937390788</v>
      </c>
      <c r="W15" s="34">
        <v>221116.6047043908</v>
      </c>
      <c r="X15" s="34">
        <v>17583.344412860752</v>
      </c>
      <c r="Y15" s="33">
        <v>203533.26029153005</v>
      </c>
      <c r="Z15" s="144">
        <v>0</v>
      </c>
      <c r="AA15" s="34">
        <v>24455.349239583142</v>
      </c>
      <c r="AB15" s="34">
        <v>54335.517130805099</v>
      </c>
      <c r="AC15" s="34">
        <v>26449.71</v>
      </c>
      <c r="AD15" s="34">
        <v>8091.39</v>
      </c>
      <c r="AE15" s="34">
        <v>1226.1199999999999</v>
      </c>
      <c r="AF15" s="34">
        <v>114558.08637038824</v>
      </c>
      <c r="AG15" s="136">
        <v>136332</v>
      </c>
      <c r="AH15" s="34">
        <v>156820.6</v>
      </c>
      <c r="AI15" s="34">
        <v>0</v>
      </c>
      <c r="AJ15" s="34">
        <v>20488.600000000002</v>
      </c>
      <c r="AK15" s="34">
        <v>20488.600000000002</v>
      </c>
      <c r="AL15" s="34">
        <v>136332</v>
      </c>
      <c r="AM15" s="34">
        <v>136332</v>
      </c>
      <c r="AN15" s="34">
        <v>0</v>
      </c>
      <c r="AO15" s="34">
        <v>186006.94676700002</v>
      </c>
      <c r="AP15" s="34">
        <v>165518.34676700001</v>
      </c>
      <c r="AQ15" s="34">
        <v>20488.600000000006</v>
      </c>
      <c r="AR15" s="34">
        <v>-185063</v>
      </c>
      <c r="AS15" s="34">
        <v>0</v>
      </c>
    </row>
    <row r="16" spans="1:45" s="1" customFormat="1" ht="12.75" x14ac:dyDescent="0.2">
      <c r="B16" s="31" t="s">
        <v>3798</v>
      </c>
      <c r="C16" s="32" t="s">
        <v>1112</v>
      </c>
      <c r="D16" s="31" t="s">
        <v>1113</v>
      </c>
      <c r="E16" s="31" t="s">
        <v>13</v>
      </c>
      <c r="F16" s="31" t="s">
        <v>11</v>
      </c>
      <c r="G16" s="31" t="s">
        <v>18</v>
      </c>
      <c r="H16" s="31" t="s">
        <v>19</v>
      </c>
      <c r="I16" s="31" t="s">
        <v>10</v>
      </c>
      <c r="J16" s="31" t="s">
        <v>22</v>
      </c>
      <c r="K16" s="31" t="s">
        <v>1114</v>
      </c>
      <c r="L16" s="33">
        <v>261</v>
      </c>
      <c r="M16" s="150">
        <v>19317.494116999998</v>
      </c>
      <c r="N16" s="34">
        <v>-19204</v>
      </c>
      <c r="O16" s="34">
        <v>8272.2862784999998</v>
      </c>
      <c r="P16" s="30">
        <v>2666.3351169999987</v>
      </c>
      <c r="Q16" s="35">
        <v>282.61268200000001</v>
      </c>
      <c r="R16" s="36">
        <v>0</v>
      </c>
      <c r="S16" s="36">
        <v>69.802115428598228</v>
      </c>
      <c r="T16" s="36">
        <v>4472.1614249454969</v>
      </c>
      <c r="U16" s="37">
        <v>4541.9880329271655</v>
      </c>
      <c r="V16" s="38">
        <v>4824.6007149271654</v>
      </c>
      <c r="W16" s="34">
        <v>7490.9358319271641</v>
      </c>
      <c r="X16" s="34">
        <v>5515.2942969285978</v>
      </c>
      <c r="Y16" s="33">
        <v>1975.6415349985664</v>
      </c>
      <c r="Z16" s="144">
        <v>0</v>
      </c>
      <c r="AA16" s="34">
        <v>804.84895288178745</v>
      </c>
      <c r="AB16" s="34">
        <v>1020.3930939750287</v>
      </c>
      <c r="AC16" s="34">
        <v>1094.06</v>
      </c>
      <c r="AD16" s="34">
        <v>754.92256064000003</v>
      </c>
      <c r="AE16" s="34">
        <v>102.47</v>
      </c>
      <c r="AF16" s="34">
        <v>3776.6946074968159</v>
      </c>
      <c r="AG16" s="136">
        <v>0</v>
      </c>
      <c r="AH16" s="34">
        <v>2552.8409999999999</v>
      </c>
      <c r="AI16" s="34">
        <v>0</v>
      </c>
      <c r="AJ16" s="34">
        <v>0</v>
      </c>
      <c r="AK16" s="34">
        <v>0</v>
      </c>
      <c r="AL16" s="34">
        <v>0</v>
      </c>
      <c r="AM16" s="34">
        <v>2552.8409999999999</v>
      </c>
      <c r="AN16" s="34">
        <v>2552.8409999999999</v>
      </c>
      <c r="AO16" s="34">
        <v>2666.3351169999987</v>
      </c>
      <c r="AP16" s="34">
        <v>113.49411699999882</v>
      </c>
      <c r="AQ16" s="34">
        <v>2552.8410000000003</v>
      </c>
      <c r="AR16" s="34">
        <v>-24104</v>
      </c>
      <c r="AS16" s="34">
        <v>4900</v>
      </c>
    </row>
    <row r="17" spans="2:45" s="1" customFormat="1" ht="12.75" x14ac:dyDescent="0.2">
      <c r="B17" s="31" t="s">
        <v>3798</v>
      </c>
      <c r="C17" s="32" t="s">
        <v>2480</v>
      </c>
      <c r="D17" s="31" t="s">
        <v>2481</v>
      </c>
      <c r="E17" s="31" t="s">
        <v>13</v>
      </c>
      <c r="F17" s="31" t="s">
        <v>11</v>
      </c>
      <c r="G17" s="31" t="s">
        <v>18</v>
      </c>
      <c r="H17" s="31" t="s">
        <v>19</v>
      </c>
      <c r="I17" s="31" t="s">
        <v>10</v>
      </c>
      <c r="J17" s="31" t="s">
        <v>12</v>
      </c>
      <c r="K17" s="31" t="s">
        <v>2482</v>
      </c>
      <c r="L17" s="33">
        <v>1320</v>
      </c>
      <c r="M17" s="150">
        <v>38784.808954000007</v>
      </c>
      <c r="N17" s="34">
        <v>1819</v>
      </c>
      <c r="O17" s="34">
        <v>0</v>
      </c>
      <c r="P17" s="30">
        <v>19095.60895400001</v>
      </c>
      <c r="Q17" s="35">
        <v>1480.421951</v>
      </c>
      <c r="R17" s="36">
        <v>0</v>
      </c>
      <c r="S17" s="36">
        <v>839.13266285746511</v>
      </c>
      <c r="T17" s="36">
        <v>1800.8673371425348</v>
      </c>
      <c r="U17" s="37">
        <v>2640.0142362085321</v>
      </c>
      <c r="V17" s="38">
        <v>4120.4361872085319</v>
      </c>
      <c r="W17" s="34">
        <v>23216.045141208542</v>
      </c>
      <c r="X17" s="34">
        <v>1573.3737428574641</v>
      </c>
      <c r="Y17" s="33">
        <v>21642.671398351078</v>
      </c>
      <c r="Z17" s="144">
        <v>0</v>
      </c>
      <c r="AA17" s="34">
        <v>2351.0108656709135</v>
      </c>
      <c r="AB17" s="34">
        <v>9131.903649597145</v>
      </c>
      <c r="AC17" s="34">
        <v>7170.2400000000007</v>
      </c>
      <c r="AD17" s="34">
        <v>0</v>
      </c>
      <c r="AE17" s="34">
        <v>0</v>
      </c>
      <c r="AF17" s="34">
        <v>18653.154515268059</v>
      </c>
      <c r="AG17" s="136">
        <v>13865</v>
      </c>
      <c r="AH17" s="34">
        <v>14770.8</v>
      </c>
      <c r="AI17" s="34">
        <v>0</v>
      </c>
      <c r="AJ17" s="34">
        <v>0</v>
      </c>
      <c r="AK17" s="34">
        <v>0</v>
      </c>
      <c r="AL17" s="34">
        <v>13865</v>
      </c>
      <c r="AM17" s="34">
        <v>14770.8</v>
      </c>
      <c r="AN17" s="34">
        <v>905.79999999999927</v>
      </c>
      <c r="AO17" s="34">
        <v>19095.60895400001</v>
      </c>
      <c r="AP17" s="34">
        <v>18189.808954000011</v>
      </c>
      <c r="AQ17" s="34">
        <v>905.79999999999927</v>
      </c>
      <c r="AR17" s="34">
        <v>1819</v>
      </c>
      <c r="AS17" s="34">
        <v>0</v>
      </c>
    </row>
    <row r="18" spans="2:45" s="1" customFormat="1" ht="12.75" x14ac:dyDescent="0.2">
      <c r="B18" s="31" t="s">
        <v>3798</v>
      </c>
      <c r="C18" s="32" t="s">
        <v>3650</v>
      </c>
      <c r="D18" s="31" t="s">
        <v>3651</v>
      </c>
      <c r="E18" s="31" t="s">
        <v>13</v>
      </c>
      <c r="F18" s="31" t="s">
        <v>11</v>
      </c>
      <c r="G18" s="31" t="s">
        <v>18</v>
      </c>
      <c r="H18" s="31" t="s">
        <v>19</v>
      </c>
      <c r="I18" s="31" t="s">
        <v>10</v>
      </c>
      <c r="J18" s="31" t="s">
        <v>12</v>
      </c>
      <c r="K18" s="31" t="s">
        <v>3652</v>
      </c>
      <c r="L18" s="33">
        <v>2063</v>
      </c>
      <c r="M18" s="150">
        <v>97376.10845900001</v>
      </c>
      <c r="N18" s="34">
        <v>-82734</v>
      </c>
      <c r="O18" s="34">
        <v>73386.810647020335</v>
      </c>
      <c r="P18" s="30">
        <v>38565.10845900001</v>
      </c>
      <c r="Q18" s="35">
        <v>6261.5452679999999</v>
      </c>
      <c r="R18" s="36">
        <v>0</v>
      </c>
      <c r="S18" s="36">
        <v>2370.1071417151961</v>
      </c>
      <c r="T18" s="36">
        <v>25118.315641214234</v>
      </c>
      <c r="U18" s="37">
        <v>27488.571014338122</v>
      </c>
      <c r="V18" s="38">
        <v>33750.116282338124</v>
      </c>
      <c r="W18" s="34">
        <v>72315.224741338141</v>
      </c>
      <c r="X18" s="34">
        <v>35077.951559735535</v>
      </c>
      <c r="Y18" s="33">
        <v>37237.273181602606</v>
      </c>
      <c r="Z18" s="144">
        <v>0</v>
      </c>
      <c r="AA18" s="34">
        <v>2038.3253633569075</v>
      </c>
      <c r="AB18" s="34">
        <v>22127.306830549573</v>
      </c>
      <c r="AC18" s="34">
        <v>8647.5</v>
      </c>
      <c r="AD18" s="34">
        <v>1531.2065811999994</v>
      </c>
      <c r="AE18" s="34">
        <v>0</v>
      </c>
      <c r="AF18" s="34">
        <v>34344.33877510648</v>
      </c>
      <c r="AG18" s="136">
        <v>28174</v>
      </c>
      <c r="AH18" s="34">
        <v>28274</v>
      </c>
      <c r="AI18" s="34">
        <v>0</v>
      </c>
      <c r="AJ18" s="34">
        <v>100</v>
      </c>
      <c r="AK18" s="34">
        <v>100</v>
      </c>
      <c r="AL18" s="34">
        <v>28174</v>
      </c>
      <c r="AM18" s="34">
        <v>28174</v>
      </c>
      <c r="AN18" s="34">
        <v>0</v>
      </c>
      <c r="AO18" s="34">
        <v>38565.10845900001</v>
      </c>
      <c r="AP18" s="34">
        <v>38465.10845900001</v>
      </c>
      <c r="AQ18" s="34">
        <v>100</v>
      </c>
      <c r="AR18" s="34">
        <v>-82734</v>
      </c>
      <c r="AS18" s="34">
        <v>0</v>
      </c>
    </row>
    <row r="19" spans="2:45" s="1" customFormat="1" ht="12.75" x14ac:dyDescent="0.2">
      <c r="B19" s="31" t="s">
        <v>3798</v>
      </c>
      <c r="C19" s="32" t="s">
        <v>668</v>
      </c>
      <c r="D19" s="31" t="s">
        <v>669</v>
      </c>
      <c r="E19" s="31" t="s">
        <v>13</v>
      </c>
      <c r="F19" s="31" t="s">
        <v>11</v>
      </c>
      <c r="G19" s="31" t="s">
        <v>18</v>
      </c>
      <c r="H19" s="31" t="s">
        <v>19</v>
      </c>
      <c r="I19" s="31" t="s">
        <v>10</v>
      </c>
      <c r="J19" s="31" t="s">
        <v>12</v>
      </c>
      <c r="K19" s="31" t="s">
        <v>670</v>
      </c>
      <c r="L19" s="33">
        <v>1643</v>
      </c>
      <c r="M19" s="150">
        <v>47019.138347</v>
      </c>
      <c r="N19" s="34">
        <v>-28936</v>
      </c>
      <c r="O19" s="34">
        <v>12006.007135303402</v>
      </c>
      <c r="P19" s="30">
        <v>22792.508346999995</v>
      </c>
      <c r="Q19" s="35">
        <v>3018.976521</v>
      </c>
      <c r="R19" s="36">
        <v>0</v>
      </c>
      <c r="S19" s="36">
        <v>2476.9002891438081</v>
      </c>
      <c r="T19" s="36">
        <v>809.0997108561919</v>
      </c>
      <c r="U19" s="37">
        <v>3286.0177197656199</v>
      </c>
      <c r="V19" s="38">
        <v>6304.9942407656199</v>
      </c>
      <c r="W19" s="34">
        <v>29097.502587765615</v>
      </c>
      <c r="X19" s="34">
        <v>4644.1880421438073</v>
      </c>
      <c r="Y19" s="33">
        <v>24453.314545621808</v>
      </c>
      <c r="Z19" s="144">
        <v>0</v>
      </c>
      <c r="AA19" s="34">
        <v>1166.156937258037</v>
      </c>
      <c r="AB19" s="34">
        <v>9105.9792947534479</v>
      </c>
      <c r="AC19" s="34">
        <v>7692.45</v>
      </c>
      <c r="AD19" s="34">
        <v>200.5</v>
      </c>
      <c r="AE19" s="34">
        <v>0</v>
      </c>
      <c r="AF19" s="34">
        <v>18165.086232011487</v>
      </c>
      <c r="AG19" s="136">
        <v>17154</v>
      </c>
      <c r="AH19" s="34">
        <v>20297.37</v>
      </c>
      <c r="AI19" s="34">
        <v>0</v>
      </c>
      <c r="AJ19" s="34">
        <v>1912.2</v>
      </c>
      <c r="AK19" s="34">
        <v>1912.2</v>
      </c>
      <c r="AL19" s="34">
        <v>17154</v>
      </c>
      <c r="AM19" s="34">
        <v>18385.169999999998</v>
      </c>
      <c r="AN19" s="34">
        <v>1231.1699999999983</v>
      </c>
      <c r="AO19" s="34">
        <v>22792.508346999995</v>
      </c>
      <c r="AP19" s="34">
        <v>19649.138346999996</v>
      </c>
      <c r="AQ19" s="34">
        <v>3143.369999999999</v>
      </c>
      <c r="AR19" s="34">
        <v>-28936</v>
      </c>
      <c r="AS19" s="34">
        <v>0</v>
      </c>
    </row>
    <row r="20" spans="2:45" s="1" customFormat="1" ht="12.75" x14ac:dyDescent="0.2">
      <c r="B20" s="31" t="s">
        <v>3798</v>
      </c>
      <c r="C20" s="32" t="s">
        <v>2987</v>
      </c>
      <c r="D20" s="31" t="s">
        <v>2988</v>
      </c>
      <c r="E20" s="31" t="s">
        <v>13</v>
      </c>
      <c r="F20" s="31" t="s">
        <v>11</v>
      </c>
      <c r="G20" s="31" t="s">
        <v>18</v>
      </c>
      <c r="H20" s="31" t="s">
        <v>19</v>
      </c>
      <c r="I20" s="31" t="s">
        <v>10</v>
      </c>
      <c r="J20" s="31" t="s">
        <v>22</v>
      </c>
      <c r="K20" s="31" t="s">
        <v>2989</v>
      </c>
      <c r="L20" s="33">
        <v>499</v>
      </c>
      <c r="M20" s="150">
        <v>27028.077384999997</v>
      </c>
      <c r="N20" s="34">
        <v>10820</v>
      </c>
      <c r="O20" s="34">
        <v>0</v>
      </c>
      <c r="P20" s="30">
        <v>42726.796384999994</v>
      </c>
      <c r="Q20" s="35">
        <v>2053.121803</v>
      </c>
      <c r="R20" s="36">
        <v>0</v>
      </c>
      <c r="S20" s="36">
        <v>304.95557828583139</v>
      </c>
      <c r="T20" s="36">
        <v>693.04442171416861</v>
      </c>
      <c r="U20" s="37">
        <v>998.00538171822541</v>
      </c>
      <c r="V20" s="38">
        <v>3051.1271847182252</v>
      </c>
      <c r="W20" s="34">
        <v>45777.923569718216</v>
      </c>
      <c r="X20" s="34">
        <v>571.7917092858188</v>
      </c>
      <c r="Y20" s="33">
        <v>45206.131860432397</v>
      </c>
      <c r="Z20" s="144">
        <v>0</v>
      </c>
      <c r="AA20" s="34">
        <v>1295.6643622212459</v>
      </c>
      <c r="AB20" s="34">
        <v>8282.6605562482018</v>
      </c>
      <c r="AC20" s="34">
        <v>2339.66</v>
      </c>
      <c r="AD20" s="34">
        <v>1642.5</v>
      </c>
      <c r="AE20" s="34">
        <v>0</v>
      </c>
      <c r="AF20" s="34">
        <v>13560.484918469447</v>
      </c>
      <c r="AG20" s="136">
        <v>0</v>
      </c>
      <c r="AH20" s="34">
        <v>4880.7189999999991</v>
      </c>
      <c r="AI20" s="34">
        <v>0</v>
      </c>
      <c r="AJ20" s="34">
        <v>0</v>
      </c>
      <c r="AK20" s="34">
        <v>0</v>
      </c>
      <c r="AL20" s="34">
        <v>0</v>
      </c>
      <c r="AM20" s="34">
        <v>4880.7189999999991</v>
      </c>
      <c r="AN20" s="34">
        <v>4880.7189999999991</v>
      </c>
      <c r="AO20" s="34">
        <v>42726.796384999994</v>
      </c>
      <c r="AP20" s="34">
        <v>37846.077384999997</v>
      </c>
      <c r="AQ20" s="34">
        <v>4880.7189999999973</v>
      </c>
      <c r="AR20" s="34">
        <v>10820</v>
      </c>
      <c r="AS20" s="34">
        <v>0</v>
      </c>
    </row>
    <row r="21" spans="2:45" s="1" customFormat="1" ht="12.75" x14ac:dyDescent="0.2">
      <c r="B21" s="31" t="s">
        <v>3798</v>
      </c>
      <c r="C21" s="32" t="s">
        <v>2153</v>
      </c>
      <c r="D21" s="31" t="s">
        <v>2154</v>
      </c>
      <c r="E21" s="31" t="s">
        <v>13</v>
      </c>
      <c r="F21" s="31" t="s">
        <v>11</v>
      </c>
      <c r="G21" s="31" t="s">
        <v>18</v>
      </c>
      <c r="H21" s="31" t="s">
        <v>19</v>
      </c>
      <c r="I21" s="31" t="s">
        <v>10</v>
      </c>
      <c r="J21" s="31" t="s">
        <v>22</v>
      </c>
      <c r="K21" s="31" t="s">
        <v>2155</v>
      </c>
      <c r="L21" s="33">
        <v>711</v>
      </c>
      <c r="M21" s="150">
        <v>33020.688978999999</v>
      </c>
      <c r="N21" s="34">
        <v>-58044</v>
      </c>
      <c r="O21" s="34">
        <v>28481.913989320157</v>
      </c>
      <c r="P21" s="30">
        <v>25101.188978999999</v>
      </c>
      <c r="Q21" s="35">
        <v>2827.344208</v>
      </c>
      <c r="R21" s="36">
        <v>0</v>
      </c>
      <c r="S21" s="36">
        <v>519.10147200019935</v>
      </c>
      <c r="T21" s="36">
        <v>902.89852799980065</v>
      </c>
      <c r="U21" s="37">
        <v>1422.0076681395958</v>
      </c>
      <c r="V21" s="38">
        <v>4249.3518761395953</v>
      </c>
      <c r="W21" s="34">
        <v>29350.540855139596</v>
      </c>
      <c r="X21" s="34">
        <v>1980.9098503203568</v>
      </c>
      <c r="Y21" s="33">
        <v>27369.631004819239</v>
      </c>
      <c r="Z21" s="144">
        <v>0</v>
      </c>
      <c r="AA21" s="34">
        <v>2989.5255608834923</v>
      </c>
      <c r="AB21" s="34">
        <v>2879.0334777122166</v>
      </c>
      <c r="AC21" s="34">
        <v>2980.31</v>
      </c>
      <c r="AD21" s="34">
        <v>0</v>
      </c>
      <c r="AE21" s="34">
        <v>0</v>
      </c>
      <c r="AF21" s="34">
        <v>8848.8690385957088</v>
      </c>
      <c r="AG21" s="136">
        <v>53373</v>
      </c>
      <c r="AH21" s="34">
        <v>54771.5</v>
      </c>
      <c r="AI21" s="34">
        <v>0</v>
      </c>
      <c r="AJ21" s="34">
        <v>1398.5</v>
      </c>
      <c r="AK21" s="34">
        <v>1398.5</v>
      </c>
      <c r="AL21" s="34">
        <v>53373</v>
      </c>
      <c r="AM21" s="34">
        <v>53373</v>
      </c>
      <c r="AN21" s="34">
        <v>0</v>
      </c>
      <c r="AO21" s="34">
        <v>25101.188978999999</v>
      </c>
      <c r="AP21" s="34">
        <v>23702.688978999999</v>
      </c>
      <c r="AQ21" s="34">
        <v>1398.5</v>
      </c>
      <c r="AR21" s="34">
        <v>-58044</v>
      </c>
      <c r="AS21" s="34">
        <v>0</v>
      </c>
    </row>
    <row r="22" spans="2:45" s="1" customFormat="1" ht="12.75" x14ac:dyDescent="0.2">
      <c r="B22" s="31" t="s">
        <v>3798</v>
      </c>
      <c r="C22" s="32" t="s">
        <v>288</v>
      </c>
      <c r="D22" s="31" t="s">
        <v>289</v>
      </c>
      <c r="E22" s="31" t="s">
        <v>13</v>
      </c>
      <c r="F22" s="31" t="s">
        <v>11</v>
      </c>
      <c r="G22" s="31" t="s">
        <v>18</v>
      </c>
      <c r="H22" s="31" t="s">
        <v>19</v>
      </c>
      <c r="I22" s="31" t="s">
        <v>10</v>
      </c>
      <c r="J22" s="31" t="s">
        <v>22</v>
      </c>
      <c r="K22" s="31" t="s">
        <v>290</v>
      </c>
      <c r="L22" s="33">
        <v>155</v>
      </c>
      <c r="M22" s="150">
        <v>3224.7319560000005</v>
      </c>
      <c r="N22" s="34">
        <v>2380</v>
      </c>
      <c r="O22" s="34">
        <v>0</v>
      </c>
      <c r="P22" s="30">
        <v>5126.7869559999999</v>
      </c>
      <c r="Q22" s="35">
        <v>234.127275</v>
      </c>
      <c r="R22" s="36">
        <v>0</v>
      </c>
      <c r="S22" s="36">
        <v>135.84375657148075</v>
      </c>
      <c r="T22" s="36">
        <v>174.15624342851925</v>
      </c>
      <c r="U22" s="37">
        <v>310.00167167600188</v>
      </c>
      <c r="V22" s="38">
        <v>544.12894667600187</v>
      </c>
      <c r="W22" s="34">
        <v>5670.9159026760017</v>
      </c>
      <c r="X22" s="34">
        <v>254.70704357148043</v>
      </c>
      <c r="Y22" s="33">
        <v>5416.2088591045213</v>
      </c>
      <c r="Z22" s="144">
        <v>0</v>
      </c>
      <c r="AA22" s="34">
        <v>1077.5427095855109</v>
      </c>
      <c r="AB22" s="34">
        <v>724.92059730414735</v>
      </c>
      <c r="AC22" s="34">
        <v>1874.92</v>
      </c>
      <c r="AD22" s="34">
        <v>824</v>
      </c>
      <c r="AE22" s="34">
        <v>0</v>
      </c>
      <c r="AF22" s="34">
        <v>4501.3833068896583</v>
      </c>
      <c r="AG22" s="136">
        <v>0</v>
      </c>
      <c r="AH22" s="34">
        <v>1516.0549999999998</v>
      </c>
      <c r="AI22" s="34">
        <v>0</v>
      </c>
      <c r="AJ22" s="34">
        <v>0</v>
      </c>
      <c r="AK22" s="34">
        <v>0</v>
      </c>
      <c r="AL22" s="34">
        <v>0</v>
      </c>
      <c r="AM22" s="34">
        <v>1516.0549999999998</v>
      </c>
      <c r="AN22" s="34">
        <v>1516.0549999999998</v>
      </c>
      <c r="AO22" s="34">
        <v>5126.7869559999999</v>
      </c>
      <c r="AP22" s="34">
        <v>3610.7319560000001</v>
      </c>
      <c r="AQ22" s="34">
        <v>1516.0550000000003</v>
      </c>
      <c r="AR22" s="34">
        <v>2380</v>
      </c>
      <c r="AS22" s="34">
        <v>0</v>
      </c>
    </row>
    <row r="23" spans="2:45" s="1" customFormat="1" ht="12.75" x14ac:dyDescent="0.2">
      <c r="B23" s="31" t="s">
        <v>3798</v>
      </c>
      <c r="C23" s="32" t="s">
        <v>3398</v>
      </c>
      <c r="D23" s="31" t="s">
        <v>3399</v>
      </c>
      <c r="E23" s="31" t="s">
        <v>13</v>
      </c>
      <c r="F23" s="31" t="s">
        <v>11</v>
      </c>
      <c r="G23" s="31" t="s">
        <v>18</v>
      </c>
      <c r="H23" s="31" t="s">
        <v>19</v>
      </c>
      <c r="I23" s="31" t="s">
        <v>10</v>
      </c>
      <c r="J23" s="31" t="s">
        <v>12</v>
      </c>
      <c r="K23" s="31" t="s">
        <v>3400</v>
      </c>
      <c r="L23" s="33">
        <v>1802</v>
      </c>
      <c r="M23" s="150">
        <v>89437.263957000003</v>
      </c>
      <c r="N23" s="34">
        <v>-51698</v>
      </c>
      <c r="O23" s="34">
        <v>29240.640126586561</v>
      </c>
      <c r="P23" s="30">
        <v>6618.1439570000002</v>
      </c>
      <c r="Q23" s="35">
        <v>4257.4920480000001</v>
      </c>
      <c r="R23" s="36">
        <v>0</v>
      </c>
      <c r="S23" s="36">
        <v>756.21972000029052</v>
      </c>
      <c r="T23" s="36">
        <v>15840.187270367247</v>
      </c>
      <c r="U23" s="37">
        <v>16596.496486545868</v>
      </c>
      <c r="V23" s="38">
        <v>20853.988534545868</v>
      </c>
      <c r="W23" s="34">
        <v>27472.132491545868</v>
      </c>
      <c r="X23" s="34">
        <v>20444.608351586852</v>
      </c>
      <c r="Y23" s="33">
        <v>7027.5241399590159</v>
      </c>
      <c r="Z23" s="144">
        <v>0</v>
      </c>
      <c r="AA23" s="34">
        <v>2574.1050439845922</v>
      </c>
      <c r="AB23" s="34">
        <v>13769.884343844986</v>
      </c>
      <c r="AC23" s="34">
        <v>9782.07</v>
      </c>
      <c r="AD23" s="34">
        <v>2174.0700000000002</v>
      </c>
      <c r="AE23" s="34">
        <v>0</v>
      </c>
      <c r="AF23" s="34">
        <v>28300.129387829576</v>
      </c>
      <c r="AG23" s="136">
        <v>0</v>
      </c>
      <c r="AH23" s="34">
        <v>21739.879999999997</v>
      </c>
      <c r="AI23" s="34">
        <v>0</v>
      </c>
      <c r="AJ23" s="34">
        <v>1575.5</v>
      </c>
      <c r="AK23" s="34">
        <v>1575.5</v>
      </c>
      <c r="AL23" s="34">
        <v>0</v>
      </c>
      <c r="AM23" s="34">
        <v>20164.379999999997</v>
      </c>
      <c r="AN23" s="34">
        <v>20164.379999999997</v>
      </c>
      <c r="AO23" s="34">
        <v>6618.1439570000002</v>
      </c>
      <c r="AP23" s="34">
        <v>-15121.736042999997</v>
      </c>
      <c r="AQ23" s="34">
        <v>21739.879999999997</v>
      </c>
      <c r="AR23" s="34">
        <v>-51698</v>
      </c>
      <c r="AS23" s="34">
        <v>0</v>
      </c>
    </row>
    <row r="24" spans="2:45" s="1" customFormat="1" ht="12.75" x14ac:dyDescent="0.2">
      <c r="B24" s="31" t="s">
        <v>3798</v>
      </c>
      <c r="C24" s="32" t="s">
        <v>3248</v>
      </c>
      <c r="D24" s="31" t="s">
        <v>3249</v>
      </c>
      <c r="E24" s="31" t="s">
        <v>13</v>
      </c>
      <c r="F24" s="31" t="s">
        <v>11</v>
      </c>
      <c r="G24" s="31" t="s">
        <v>18</v>
      </c>
      <c r="H24" s="31" t="s">
        <v>19</v>
      </c>
      <c r="I24" s="31" t="s">
        <v>10</v>
      </c>
      <c r="J24" s="31" t="s">
        <v>12</v>
      </c>
      <c r="K24" s="31" t="s">
        <v>3250</v>
      </c>
      <c r="L24" s="33">
        <v>1955</v>
      </c>
      <c r="M24" s="150">
        <v>73520.838376</v>
      </c>
      <c r="N24" s="34">
        <v>-25143</v>
      </c>
      <c r="O24" s="34">
        <v>9722.2645208734048</v>
      </c>
      <c r="P24" s="30">
        <v>-27673.161624</v>
      </c>
      <c r="Q24" s="35">
        <v>5899.4438849999997</v>
      </c>
      <c r="R24" s="36">
        <v>27673.161624</v>
      </c>
      <c r="S24" s="36">
        <v>2640.2077588581569</v>
      </c>
      <c r="T24" s="36">
        <v>3613.6703879149827</v>
      </c>
      <c r="U24" s="37">
        <v>33927.222722444749</v>
      </c>
      <c r="V24" s="38">
        <v>39826.666607444749</v>
      </c>
      <c r="W24" s="34">
        <v>39826.666607444749</v>
      </c>
      <c r="X24" s="34">
        <v>11083.391972731566</v>
      </c>
      <c r="Y24" s="33">
        <v>28743.274634713183</v>
      </c>
      <c r="Z24" s="144">
        <v>0</v>
      </c>
      <c r="AA24" s="34">
        <v>1445.0445984515345</v>
      </c>
      <c r="AB24" s="34">
        <v>20903.038508366113</v>
      </c>
      <c r="AC24" s="34">
        <v>8194.7999999999993</v>
      </c>
      <c r="AD24" s="34">
        <v>3072.5</v>
      </c>
      <c r="AE24" s="34">
        <v>2210.44</v>
      </c>
      <c r="AF24" s="34">
        <v>35825.823106817654</v>
      </c>
      <c r="AG24" s="136">
        <v>33871</v>
      </c>
      <c r="AH24" s="34">
        <v>36721</v>
      </c>
      <c r="AI24" s="34">
        <v>0</v>
      </c>
      <c r="AJ24" s="34">
        <v>2850</v>
      </c>
      <c r="AK24" s="34">
        <v>2850</v>
      </c>
      <c r="AL24" s="34">
        <v>33871</v>
      </c>
      <c r="AM24" s="34">
        <v>33871</v>
      </c>
      <c r="AN24" s="34">
        <v>0</v>
      </c>
      <c r="AO24" s="34">
        <v>-27673.161624</v>
      </c>
      <c r="AP24" s="34">
        <v>-30523.161624</v>
      </c>
      <c r="AQ24" s="34">
        <v>2850</v>
      </c>
      <c r="AR24" s="34">
        <v>-25143</v>
      </c>
      <c r="AS24" s="34">
        <v>0</v>
      </c>
    </row>
    <row r="25" spans="2:45" s="1" customFormat="1" ht="12.75" x14ac:dyDescent="0.2">
      <c r="B25" s="31" t="s">
        <v>3798</v>
      </c>
      <c r="C25" s="32" t="s">
        <v>2636</v>
      </c>
      <c r="D25" s="31" t="s">
        <v>2637</v>
      </c>
      <c r="E25" s="31" t="s">
        <v>13</v>
      </c>
      <c r="F25" s="31" t="s">
        <v>11</v>
      </c>
      <c r="G25" s="31" t="s">
        <v>18</v>
      </c>
      <c r="H25" s="31" t="s">
        <v>19</v>
      </c>
      <c r="I25" s="31" t="s">
        <v>10</v>
      </c>
      <c r="J25" s="31" t="s">
        <v>12</v>
      </c>
      <c r="K25" s="31" t="s">
        <v>2638</v>
      </c>
      <c r="L25" s="33">
        <v>1363</v>
      </c>
      <c r="M25" s="150">
        <v>48393.983032999997</v>
      </c>
      <c r="N25" s="34">
        <v>-39083</v>
      </c>
      <c r="O25" s="34">
        <v>11872.671355678604</v>
      </c>
      <c r="P25" s="30">
        <v>3048.8830329999982</v>
      </c>
      <c r="Q25" s="35">
        <v>2490.7035989999999</v>
      </c>
      <c r="R25" s="36">
        <v>0</v>
      </c>
      <c r="S25" s="36">
        <v>1473.5724445719945</v>
      </c>
      <c r="T25" s="36">
        <v>6345.383812886048</v>
      </c>
      <c r="U25" s="37">
        <v>7818.9984212049303</v>
      </c>
      <c r="V25" s="38">
        <v>10309.70202020493</v>
      </c>
      <c r="W25" s="34">
        <v>13358.585053204928</v>
      </c>
      <c r="X25" s="34">
        <v>10385.408946250602</v>
      </c>
      <c r="Y25" s="33">
        <v>2973.1761069543272</v>
      </c>
      <c r="Z25" s="144">
        <v>0</v>
      </c>
      <c r="AA25" s="34">
        <v>1924.321061964225</v>
      </c>
      <c r="AB25" s="34">
        <v>10285.994274466973</v>
      </c>
      <c r="AC25" s="34">
        <v>6216.6900000000005</v>
      </c>
      <c r="AD25" s="34">
        <v>1389.970323</v>
      </c>
      <c r="AE25" s="34">
        <v>0</v>
      </c>
      <c r="AF25" s="34">
        <v>19816.975659431198</v>
      </c>
      <c r="AG25" s="136">
        <v>24617</v>
      </c>
      <c r="AH25" s="34">
        <v>25808.9</v>
      </c>
      <c r="AI25" s="34">
        <v>0</v>
      </c>
      <c r="AJ25" s="34">
        <v>1191.9000000000001</v>
      </c>
      <c r="AK25" s="34">
        <v>1191.9000000000001</v>
      </c>
      <c r="AL25" s="34">
        <v>24617</v>
      </c>
      <c r="AM25" s="34">
        <v>24617</v>
      </c>
      <c r="AN25" s="34">
        <v>0</v>
      </c>
      <c r="AO25" s="34">
        <v>3048.8830329999982</v>
      </c>
      <c r="AP25" s="34">
        <v>1856.9830329999982</v>
      </c>
      <c r="AQ25" s="34">
        <v>1191.8999999999996</v>
      </c>
      <c r="AR25" s="34">
        <v>-39083</v>
      </c>
      <c r="AS25" s="34">
        <v>0</v>
      </c>
    </row>
    <row r="26" spans="2:45" s="1" customFormat="1" ht="12.75" x14ac:dyDescent="0.2">
      <c r="B26" s="31" t="s">
        <v>3798</v>
      </c>
      <c r="C26" s="32" t="s">
        <v>3725</v>
      </c>
      <c r="D26" s="31" t="s">
        <v>3726</v>
      </c>
      <c r="E26" s="31" t="s">
        <v>13</v>
      </c>
      <c r="F26" s="31" t="s">
        <v>11</v>
      </c>
      <c r="G26" s="31" t="s">
        <v>18</v>
      </c>
      <c r="H26" s="31" t="s">
        <v>19</v>
      </c>
      <c r="I26" s="31" t="s">
        <v>10</v>
      </c>
      <c r="J26" s="31" t="s">
        <v>22</v>
      </c>
      <c r="K26" s="31" t="s">
        <v>3727</v>
      </c>
      <c r="L26" s="33">
        <v>557</v>
      </c>
      <c r="M26" s="150">
        <v>30341.885388999995</v>
      </c>
      <c r="N26" s="34">
        <v>-26775</v>
      </c>
      <c r="O26" s="34">
        <v>20912.046210982593</v>
      </c>
      <c r="P26" s="30">
        <v>8407.0739278999954</v>
      </c>
      <c r="Q26" s="35">
        <v>2534.8028129999998</v>
      </c>
      <c r="R26" s="36">
        <v>0</v>
      </c>
      <c r="S26" s="36">
        <v>884.92162171462553</v>
      </c>
      <c r="T26" s="36">
        <v>8797.4336191339444</v>
      </c>
      <c r="U26" s="37">
        <v>9682.4074529805002</v>
      </c>
      <c r="V26" s="38">
        <v>12217.2102659805</v>
      </c>
      <c r="W26" s="34">
        <v>20624.284193880496</v>
      </c>
      <c r="X26" s="34">
        <v>12403.703929797226</v>
      </c>
      <c r="Y26" s="33">
        <v>8220.5802640832699</v>
      </c>
      <c r="Z26" s="144">
        <v>0</v>
      </c>
      <c r="AA26" s="34">
        <v>574.08133422533774</v>
      </c>
      <c r="AB26" s="34">
        <v>2869.3088652915344</v>
      </c>
      <c r="AC26" s="34">
        <v>2334.7800000000002</v>
      </c>
      <c r="AD26" s="34">
        <v>939.07175603220003</v>
      </c>
      <c r="AE26" s="34">
        <v>0</v>
      </c>
      <c r="AF26" s="34">
        <v>6717.2419555490724</v>
      </c>
      <c r="AG26" s="136">
        <v>6407</v>
      </c>
      <c r="AH26" s="34">
        <v>9441.1885388999999</v>
      </c>
      <c r="AI26" s="34">
        <v>0</v>
      </c>
      <c r="AJ26" s="34">
        <v>3034.1885388999999</v>
      </c>
      <c r="AK26" s="34">
        <v>3034.1885388999999</v>
      </c>
      <c r="AL26" s="34">
        <v>6407</v>
      </c>
      <c r="AM26" s="34">
        <v>6407</v>
      </c>
      <c r="AN26" s="34">
        <v>0</v>
      </c>
      <c r="AO26" s="34">
        <v>8407.0739278999954</v>
      </c>
      <c r="AP26" s="34">
        <v>5372.8853889999955</v>
      </c>
      <c r="AQ26" s="34">
        <v>3034.1885388999999</v>
      </c>
      <c r="AR26" s="34">
        <v>-26775</v>
      </c>
      <c r="AS26" s="34">
        <v>0</v>
      </c>
    </row>
    <row r="27" spans="2:45" s="1" customFormat="1" ht="12.75" x14ac:dyDescent="0.2">
      <c r="B27" s="31" t="s">
        <v>3798</v>
      </c>
      <c r="C27" s="32" t="s">
        <v>2090</v>
      </c>
      <c r="D27" s="31" t="s">
        <v>2091</v>
      </c>
      <c r="E27" s="31" t="s">
        <v>13</v>
      </c>
      <c r="F27" s="31" t="s">
        <v>11</v>
      </c>
      <c r="G27" s="31" t="s">
        <v>18</v>
      </c>
      <c r="H27" s="31" t="s">
        <v>19</v>
      </c>
      <c r="I27" s="31" t="s">
        <v>10</v>
      </c>
      <c r="J27" s="31" t="s">
        <v>12</v>
      </c>
      <c r="K27" s="31" t="s">
        <v>2092</v>
      </c>
      <c r="L27" s="33">
        <v>2306</v>
      </c>
      <c r="M27" s="150">
        <v>80043.107569</v>
      </c>
      <c r="N27" s="34">
        <v>77425</v>
      </c>
      <c r="O27" s="34">
        <v>0</v>
      </c>
      <c r="P27" s="30">
        <v>185328.10756899999</v>
      </c>
      <c r="Q27" s="35">
        <v>2958.7069969999998</v>
      </c>
      <c r="R27" s="36">
        <v>0</v>
      </c>
      <c r="S27" s="36">
        <v>3344.0749142869981</v>
      </c>
      <c r="T27" s="36">
        <v>1267.9250857130019</v>
      </c>
      <c r="U27" s="37">
        <v>4612.0248702249055</v>
      </c>
      <c r="V27" s="38">
        <v>7570.7318672249057</v>
      </c>
      <c r="W27" s="34">
        <v>192898.83943622489</v>
      </c>
      <c r="X27" s="34">
        <v>6270.1404642869893</v>
      </c>
      <c r="Y27" s="33">
        <v>186628.69897193791</v>
      </c>
      <c r="Z27" s="144">
        <v>0</v>
      </c>
      <c r="AA27" s="34">
        <v>11630.642055849225</v>
      </c>
      <c r="AB27" s="34">
        <v>14581.293610112809</v>
      </c>
      <c r="AC27" s="34">
        <v>9666.09</v>
      </c>
      <c r="AD27" s="34">
        <v>1321.4872812000001</v>
      </c>
      <c r="AE27" s="34">
        <v>0</v>
      </c>
      <c r="AF27" s="34">
        <v>37199.512947162038</v>
      </c>
      <c r="AG27" s="136">
        <v>38580</v>
      </c>
      <c r="AH27" s="34">
        <v>38580</v>
      </c>
      <c r="AI27" s="34">
        <v>0</v>
      </c>
      <c r="AJ27" s="34">
        <v>0</v>
      </c>
      <c r="AK27" s="34">
        <v>0</v>
      </c>
      <c r="AL27" s="34">
        <v>38580</v>
      </c>
      <c r="AM27" s="34">
        <v>38580</v>
      </c>
      <c r="AN27" s="34">
        <v>0</v>
      </c>
      <c r="AO27" s="34">
        <v>185328.10756899999</v>
      </c>
      <c r="AP27" s="34">
        <v>185328.10756899999</v>
      </c>
      <c r="AQ27" s="34">
        <v>0</v>
      </c>
      <c r="AR27" s="34">
        <v>77425</v>
      </c>
      <c r="AS27" s="34">
        <v>0</v>
      </c>
    </row>
    <row r="28" spans="2:45" s="1" customFormat="1" ht="12.75" x14ac:dyDescent="0.2">
      <c r="B28" s="31" t="s">
        <v>3798</v>
      </c>
      <c r="C28" s="32" t="s">
        <v>1139</v>
      </c>
      <c r="D28" s="31" t="s">
        <v>1140</v>
      </c>
      <c r="E28" s="31" t="s">
        <v>13</v>
      </c>
      <c r="F28" s="31" t="s">
        <v>11</v>
      </c>
      <c r="G28" s="31" t="s">
        <v>18</v>
      </c>
      <c r="H28" s="31" t="s">
        <v>19</v>
      </c>
      <c r="I28" s="31" t="s">
        <v>10</v>
      </c>
      <c r="J28" s="31" t="s">
        <v>12</v>
      </c>
      <c r="K28" s="31" t="s">
        <v>1141</v>
      </c>
      <c r="L28" s="33">
        <v>1152</v>
      </c>
      <c r="M28" s="150">
        <v>52896.714462999997</v>
      </c>
      <c r="N28" s="34">
        <v>-23321.9</v>
      </c>
      <c r="O28" s="34">
        <v>6606.6562278503088</v>
      </c>
      <c r="P28" s="30">
        <v>45860.914462999994</v>
      </c>
      <c r="Q28" s="35">
        <v>1035.7728770000001</v>
      </c>
      <c r="R28" s="36">
        <v>0</v>
      </c>
      <c r="S28" s="36">
        <v>0</v>
      </c>
      <c r="T28" s="36">
        <v>2304</v>
      </c>
      <c r="U28" s="37">
        <v>2304.0124243274458</v>
      </c>
      <c r="V28" s="38">
        <v>3339.7853013274462</v>
      </c>
      <c r="W28" s="34">
        <v>49200.699764327437</v>
      </c>
      <c r="X28" s="34">
        <v>-7.2759600000000004E-12</v>
      </c>
      <c r="Y28" s="33">
        <v>49200.699764327444</v>
      </c>
      <c r="Z28" s="144">
        <v>0</v>
      </c>
      <c r="AA28" s="34">
        <v>1694.7383670049267</v>
      </c>
      <c r="AB28" s="34">
        <v>5467.369370571223</v>
      </c>
      <c r="AC28" s="34">
        <v>7367.55</v>
      </c>
      <c r="AD28" s="34">
        <v>1937.5048964062496</v>
      </c>
      <c r="AE28" s="34">
        <v>54.25</v>
      </c>
      <c r="AF28" s="34">
        <v>16521.4126339824</v>
      </c>
      <c r="AG28" s="136">
        <v>32312</v>
      </c>
      <c r="AH28" s="34">
        <v>32879.1</v>
      </c>
      <c r="AI28" s="34">
        <v>0</v>
      </c>
      <c r="AJ28" s="34">
        <v>567.1</v>
      </c>
      <c r="AK28" s="34">
        <v>567.1</v>
      </c>
      <c r="AL28" s="34">
        <v>32312</v>
      </c>
      <c r="AM28" s="34">
        <v>32312</v>
      </c>
      <c r="AN28" s="34">
        <v>0</v>
      </c>
      <c r="AO28" s="34">
        <v>45860.914462999994</v>
      </c>
      <c r="AP28" s="34">
        <v>45293.814462999995</v>
      </c>
      <c r="AQ28" s="34">
        <v>567.09999999999854</v>
      </c>
      <c r="AR28" s="34">
        <v>-35644</v>
      </c>
      <c r="AS28" s="34">
        <v>12322.099999999999</v>
      </c>
    </row>
    <row r="29" spans="2:45" s="1" customFormat="1" ht="12.75" x14ac:dyDescent="0.2">
      <c r="B29" s="31" t="s">
        <v>3798</v>
      </c>
      <c r="C29" s="32" t="s">
        <v>441</v>
      </c>
      <c r="D29" s="31" t="s">
        <v>442</v>
      </c>
      <c r="E29" s="31" t="s">
        <v>13</v>
      </c>
      <c r="F29" s="31" t="s">
        <v>11</v>
      </c>
      <c r="G29" s="31" t="s">
        <v>18</v>
      </c>
      <c r="H29" s="31" t="s">
        <v>19</v>
      </c>
      <c r="I29" s="31" t="s">
        <v>10</v>
      </c>
      <c r="J29" s="31" t="s">
        <v>22</v>
      </c>
      <c r="K29" s="31" t="s">
        <v>443</v>
      </c>
      <c r="L29" s="33">
        <v>326</v>
      </c>
      <c r="M29" s="150">
        <v>11546.25131</v>
      </c>
      <c r="N29" s="34">
        <v>5714</v>
      </c>
      <c r="O29" s="34">
        <v>0</v>
      </c>
      <c r="P29" s="30">
        <v>8154.8573099999994</v>
      </c>
      <c r="Q29" s="35">
        <v>431.798202</v>
      </c>
      <c r="R29" s="36">
        <v>0</v>
      </c>
      <c r="S29" s="36">
        <v>479.69715200018419</v>
      </c>
      <c r="T29" s="36">
        <v>172.30284799981581</v>
      </c>
      <c r="U29" s="37">
        <v>652.00351591210722</v>
      </c>
      <c r="V29" s="38">
        <v>1083.8017179121073</v>
      </c>
      <c r="W29" s="34">
        <v>9238.6590279121065</v>
      </c>
      <c r="X29" s="34">
        <v>899.43216000018401</v>
      </c>
      <c r="Y29" s="33">
        <v>8339.2268679119225</v>
      </c>
      <c r="Z29" s="144">
        <v>0</v>
      </c>
      <c r="AA29" s="34">
        <v>1031.9056816069772</v>
      </c>
      <c r="AB29" s="34">
        <v>2654.0723660360668</v>
      </c>
      <c r="AC29" s="34">
        <v>3967.97</v>
      </c>
      <c r="AD29" s="34">
        <v>0</v>
      </c>
      <c r="AE29" s="34">
        <v>0</v>
      </c>
      <c r="AF29" s="34">
        <v>7653.9480476430435</v>
      </c>
      <c r="AG29" s="136">
        <v>0</v>
      </c>
      <c r="AH29" s="34">
        <v>3188.6059999999998</v>
      </c>
      <c r="AI29" s="34">
        <v>0</v>
      </c>
      <c r="AJ29" s="34">
        <v>0</v>
      </c>
      <c r="AK29" s="34">
        <v>0</v>
      </c>
      <c r="AL29" s="34">
        <v>0</v>
      </c>
      <c r="AM29" s="34">
        <v>3188.6059999999998</v>
      </c>
      <c r="AN29" s="34">
        <v>3188.6059999999998</v>
      </c>
      <c r="AO29" s="34">
        <v>8154.8573099999994</v>
      </c>
      <c r="AP29" s="34">
        <v>4966.2513099999996</v>
      </c>
      <c r="AQ29" s="34">
        <v>3188.6059999999998</v>
      </c>
      <c r="AR29" s="34">
        <v>5714</v>
      </c>
      <c r="AS29" s="34">
        <v>0</v>
      </c>
    </row>
    <row r="30" spans="2:45" s="1" customFormat="1" ht="12.75" x14ac:dyDescent="0.2">
      <c r="B30" s="31" t="s">
        <v>3798</v>
      </c>
      <c r="C30" s="32" t="s">
        <v>2579</v>
      </c>
      <c r="D30" s="31" t="s">
        <v>2580</v>
      </c>
      <c r="E30" s="31" t="s">
        <v>13</v>
      </c>
      <c r="F30" s="31" t="s">
        <v>11</v>
      </c>
      <c r="G30" s="31" t="s">
        <v>18</v>
      </c>
      <c r="H30" s="31" t="s">
        <v>19</v>
      </c>
      <c r="I30" s="31" t="s">
        <v>10</v>
      </c>
      <c r="J30" s="31" t="s">
        <v>22</v>
      </c>
      <c r="K30" s="31" t="s">
        <v>2581</v>
      </c>
      <c r="L30" s="33">
        <v>430</v>
      </c>
      <c r="M30" s="150">
        <v>10937.633498000001</v>
      </c>
      <c r="N30" s="34">
        <v>295</v>
      </c>
      <c r="O30" s="34">
        <v>0</v>
      </c>
      <c r="P30" s="30">
        <v>12662.463498000001</v>
      </c>
      <c r="Q30" s="35">
        <v>0</v>
      </c>
      <c r="R30" s="36">
        <v>0</v>
      </c>
      <c r="S30" s="36">
        <v>0</v>
      </c>
      <c r="T30" s="36">
        <v>860</v>
      </c>
      <c r="U30" s="37">
        <v>860.0046375527794</v>
      </c>
      <c r="V30" s="38">
        <v>860.0046375527794</v>
      </c>
      <c r="W30" s="34">
        <v>13522.468135552781</v>
      </c>
      <c r="X30" s="34">
        <v>0</v>
      </c>
      <c r="Y30" s="33">
        <v>13522.468135552781</v>
      </c>
      <c r="Z30" s="144">
        <v>0</v>
      </c>
      <c r="AA30" s="34">
        <v>867.08019019093172</v>
      </c>
      <c r="AB30" s="34">
        <v>3398.5295825742478</v>
      </c>
      <c r="AC30" s="34">
        <v>2592.0700000000002</v>
      </c>
      <c r="AD30" s="34">
        <v>0</v>
      </c>
      <c r="AE30" s="34">
        <v>0</v>
      </c>
      <c r="AF30" s="34">
        <v>6857.6797727651792</v>
      </c>
      <c r="AG30" s="136">
        <v>1188</v>
      </c>
      <c r="AH30" s="34">
        <v>4205.83</v>
      </c>
      <c r="AI30" s="34">
        <v>0</v>
      </c>
      <c r="AJ30" s="34">
        <v>0</v>
      </c>
      <c r="AK30" s="34">
        <v>0</v>
      </c>
      <c r="AL30" s="34">
        <v>1188</v>
      </c>
      <c r="AM30" s="34">
        <v>4205.83</v>
      </c>
      <c r="AN30" s="34">
        <v>3017.83</v>
      </c>
      <c r="AO30" s="34">
        <v>12662.463498000001</v>
      </c>
      <c r="AP30" s="34">
        <v>9644.6334980000011</v>
      </c>
      <c r="AQ30" s="34">
        <v>3017.83</v>
      </c>
      <c r="AR30" s="34">
        <v>295</v>
      </c>
      <c r="AS30" s="34">
        <v>0</v>
      </c>
    </row>
    <row r="31" spans="2:45" s="1" customFormat="1" ht="12.75" x14ac:dyDescent="0.2">
      <c r="B31" s="31" t="s">
        <v>3798</v>
      </c>
      <c r="C31" s="32" t="s">
        <v>3476</v>
      </c>
      <c r="D31" s="31" t="s">
        <v>3477</v>
      </c>
      <c r="E31" s="31" t="s">
        <v>13</v>
      </c>
      <c r="F31" s="31" t="s">
        <v>11</v>
      </c>
      <c r="G31" s="31" t="s">
        <v>18</v>
      </c>
      <c r="H31" s="31" t="s">
        <v>19</v>
      </c>
      <c r="I31" s="31" t="s">
        <v>10</v>
      </c>
      <c r="J31" s="31" t="s">
        <v>22</v>
      </c>
      <c r="K31" s="31" t="s">
        <v>3478</v>
      </c>
      <c r="L31" s="33">
        <v>483</v>
      </c>
      <c r="M31" s="150">
        <v>57110.381955000004</v>
      </c>
      <c r="N31" s="34">
        <v>-10440</v>
      </c>
      <c r="O31" s="34">
        <v>6267.9731814968873</v>
      </c>
      <c r="P31" s="30">
        <v>34115.381955000004</v>
      </c>
      <c r="Q31" s="35">
        <v>2604.1468060000002</v>
      </c>
      <c r="R31" s="36">
        <v>0</v>
      </c>
      <c r="S31" s="36">
        <v>530.62071657163233</v>
      </c>
      <c r="T31" s="36">
        <v>435.37928342836767</v>
      </c>
      <c r="U31" s="37">
        <v>966.00520915812194</v>
      </c>
      <c r="V31" s="38">
        <v>3570.1520151581221</v>
      </c>
      <c r="W31" s="34">
        <v>37685.533970158125</v>
      </c>
      <c r="X31" s="34">
        <v>994.91384357163042</v>
      </c>
      <c r="Y31" s="33">
        <v>36690.620126586495</v>
      </c>
      <c r="Z31" s="144">
        <v>0</v>
      </c>
      <c r="AA31" s="34">
        <v>4280.4961108922034</v>
      </c>
      <c r="AB31" s="34">
        <v>4869.718843828271</v>
      </c>
      <c r="AC31" s="34">
        <v>2893.79</v>
      </c>
      <c r="AD31" s="34">
        <v>189.5</v>
      </c>
      <c r="AE31" s="34">
        <v>840.9</v>
      </c>
      <c r="AF31" s="34">
        <v>13074.404954720476</v>
      </c>
      <c r="AG31" s="136">
        <v>5437</v>
      </c>
      <c r="AH31" s="34">
        <v>6287</v>
      </c>
      <c r="AI31" s="34">
        <v>0</v>
      </c>
      <c r="AJ31" s="34">
        <v>850</v>
      </c>
      <c r="AK31" s="34">
        <v>850</v>
      </c>
      <c r="AL31" s="34">
        <v>5437</v>
      </c>
      <c r="AM31" s="34">
        <v>5437</v>
      </c>
      <c r="AN31" s="34">
        <v>0</v>
      </c>
      <c r="AO31" s="34">
        <v>34115.381955000004</v>
      </c>
      <c r="AP31" s="34">
        <v>33265.381955000004</v>
      </c>
      <c r="AQ31" s="34">
        <v>850</v>
      </c>
      <c r="AR31" s="34">
        <v>-12610</v>
      </c>
      <c r="AS31" s="34">
        <v>2170</v>
      </c>
    </row>
    <row r="32" spans="2:45" s="1" customFormat="1" ht="12.75" x14ac:dyDescent="0.2">
      <c r="B32" s="31" t="s">
        <v>3798</v>
      </c>
      <c r="C32" s="32" t="s">
        <v>1329</v>
      </c>
      <c r="D32" s="31" t="s">
        <v>1330</v>
      </c>
      <c r="E32" s="31" t="s">
        <v>13</v>
      </c>
      <c r="F32" s="31" t="s">
        <v>11</v>
      </c>
      <c r="G32" s="31" t="s">
        <v>18</v>
      </c>
      <c r="H32" s="31" t="s">
        <v>19</v>
      </c>
      <c r="I32" s="31" t="s">
        <v>10</v>
      </c>
      <c r="J32" s="31" t="s">
        <v>22</v>
      </c>
      <c r="K32" s="31" t="s">
        <v>1331</v>
      </c>
      <c r="L32" s="33">
        <v>478</v>
      </c>
      <c r="M32" s="150">
        <v>16097.460572</v>
      </c>
      <c r="N32" s="34">
        <v>-15393</v>
      </c>
      <c r="O32" s="34">
        <v>12008.98615119743</v>
      </c>
      <c r="P32" s="30">
        <v>1557.5246291999993</v>
      </c>
      <c r="Q32" s="35">
        <v>978.96056599999997</v>
      </c>
      <c r="R32" s="36">
        <v>0</v>
      </c>
      <c r="S32" s="36">
        <v>590.63946285736961</v>
      </c>
      <c r="T32" s="36">
        <v>8363.4892287115254</v>
      </c>
      <c r="U32" s="37">
        <v>8954.1769767368023</v>
      </c>
      <c r="V32" s="38">
        <v>9933.1375427368021</v>
      </c>
      <c r="W32" s="34">
        <v>11490.662171936801</v>
      </c>
      <c r="X32" s="34">
        <v>11096.759478854801</v>
      </c>
      <c r="Y32" s="33">
        <v>393.90269308200004</v>
      </c>
      <c r="Z32" s="144">
        <v>0</v>
      </c>
      <c r="AA32" s="34">
        <v>553.84100276647257</v>
      </c>
      <c r="AB32" s="34">
        <v>3436.9275007353222</v>
      </c>
      <c r="AC32" s="34">
        <v>2003.64</v>
      </c>
      <c r="AD32" s="34">
        <v>0</v>
      </c>
      <c r="AE32" s="34">
        <v>0</v>
      </c>
      <c r="AF32" s="34">
        <v>5994.4085035017952</v>
      </c>
      <c r="AG32" s="136">
        <v>0</v>
      </c>
      <c r="AH32" s="34">
        <v>6285.0640571999993</v>
      </c>
      <c r="AI32" s="34">
        <v>0</v>
      </c>
      <c r="AJ32" s="34">
        <v>1609.7460572</v>
      </c>
      <c r="AK32" s="34">
        <v>1609.7460572</v>
      </c>
      <c r="AL32" s="34">
        <v>0</v>
      </c>
      <c r="AM32" s="34">
        <v>4675.3179999999993</v>
      </c>
      <c r="AN32" s="34">
        <v>4675.3179999999993</v>
      </c>
      <c r="AO32" s="34">
        <v>1557.5246291999993</v>
      </c>
      <c r="AP32" s="34">
        <v>-4727.539428</v>
      </c>
      <c r="AQ32" s="34">
        <v>6285.0640571999993</v>
      </c>
      <c r="AR32" s="34">
        <v>-15393</v>
      </c>
      <c r="AS32" s="34">
        <v>0</v>
      </c>
    </row>
    <row r="33" spans="2:45" s="1" customFormat="1" ht="12.75" x14ac:dyDescent="0.2">
      <c r="B33" s="31" t="s">
        <v>3798</v>
      </c>
      <c r="C33" s="32" t="s">
        <v>1070</v>
      </c>
      <c r="D33" s="31" t="s">
        <v>1071</v>
      </c>
      <c r="E33" s="31" t="s">
        <v>13</v>
      </c>
      <c r="F33" s="31" t="s">
        <v>11</v>
      </c>
      <c r="G33" s="31" t="s">
        <v>18</v>
      </c>
      <c r="H33" s="31" t="s">
        <v>19</v>
      </c>
      <c r="I33" s="31" t="s">
        <v>10</v>
      </c>
      <c r="J33" s="31" t="s">
        <v>22</v>
      </c>
      <c r="K33" s="31" t="s">
        <v>1072</v>
      </c>
      <c r="L33" s="33">
        <v>731</v>
      </c>
      <c r="M33" s="150">
        <v>21935.580537999998</v>
      </c>
      <c r="N33" s="34">
        <v>-8211</v>
      </c>
      <c r="O33" s="34">
        <v>6790.9126572710229</v>
      </c>
      <c r="P33" s="30">
        <v>2031.8805379999976</v>
      </c>
      <c r="Q33" s="35">
        <v>1532.1391550000001</v>
      </c>
      <c r="R33" s="36">
        <v>0</v>
      </c>
      <c r="S33" s="36">
        <v>1215.1308800004667</v>
      </c>
      <c r="T33" s="36">
        <v>3555.0575088300716</v>
      </c>
      <c r="U33" s="37">
        <v>4770.2141120868419</v>
      </c>
      <c r="V33" s="38">
        <v>6302.3532670868417</v>
      </c>
      <c r="W33" s="34">
        <v>8334.2338050868384</v>
      </c>
      <c r="X33" s="34">
        <v>6568.502884271491</v>
      </c>
      <c r="Y33" s="33">
        <v>1765.7309208153474</v>
      </c>
      <c r="Z33" s="144">
        <v>0</v>
      </c>
      <c r="AA33" s="34">
        <v>1296.9257215976913</v>
      </c>
      <c r="AB33" s="34">
        <v>4814.3187438205796</v>
      </c>
      <c r="AC33" s="34">
        <v>3064.14</v>
      </c>
      <c r="AD33" s="34">
        <v>276.5</v>
      </c>
      <c r="AE33" s="34">
        <v>1818.67</v>
      </c>
      <c r="AF33" s="34">
        <v>11270.55446541827</v>
      </c>
      <c r="AG33" s="136">
        <v>13729</v>
      </c>
      <c r="AH33" s="34">
        <v>14411.3</v>
      </c>
      <c r="AI33" s="34">
        <v>0</v>
      </c>
      <c r="AJ33" s="34">
        <v>682.30000000000007</v>
      </c>
      <c r="AK33" s="34">
        <v>682.30000000000007</v>
      </c>
      <c r="AL33" s="34">
        <v>13729</v>
      </c>
      <c r="AM33" s="34">
        <v>13729</v>
      </c>
      <c r="AN33" s="34">
        <v>0</v>
      </c>
      <c r="AO33" s="34">
        <v>2031.8805379999976</v>
      </c>
      <c r="AP33" s="34">
        <v>1349.5805379999974</v>
      </c>
      <c r="AQ33" s="34">
        <v>682.30000000000018</v>
      </c>
      <c r="AR33" s="34">
        <v>-8211</v>
      </c>
      <c r="AS33" s="34">
        <v>0</v>
      </c>
    </row>
    <row r="34" spans="2:45" s="1" customFormat="1" ht="12.75" x14ac:dyDescent="0.2">
      <c r="B34" s="31" t="s">
        <v>3798</v>
      </c>
      <c r="C34" s="32" t="s">
        <v>2942</v>
      </c>
      <c r="D34" s="31" t="s">
        <v>2943</v>
      </c>
      <c r="E34" s="31" t="s">
        <v>13</v>
      </c>
      <c r="F34" s="31" t="s">
        <v>11</v>
      </c>
      <c r="G34" s="31" t="s">
        <v>18</v>
      </c>
      <c r="H34" s="31" t="s">
        <v>19</v>
      </c>
      <c r="I34" s="31" t="s">
        <v>10</v>
      </c>
      <c r="J34" s="31" t="s">
        <v>22</v>
      </c>
      <c r="K34" s="31" t="s">
        <v>2944</v>
      </c>
      <c r="L34" s="33">
        <v>453</v>
      </c>
      <c r="M34" s="150">
        <v>41423.741550999999</v>
      </c>
      <c r="N34" s="34">
        <v>-29700</v>
      </c>
      <c r="O34" s="34">
        <v>20268.671101059997</v>
      </c>
      <c r="P34" s="30">
        <v>13540.734550999998</v>
      </c>
      <c r="Q34" s="35">
        <v>2185.6507630000001</v>
      </c>
      <c r="R34" s="36">
        <v>0</v>
      </c>
      <c r="S34" s="36">
        <v>480.39962514304165</v>
      </c>
      <c r="T34" s="36">
        <v>4076.7356365905871</v>
      </c>
      <c r="U34" s="37">
        <v>4557.1598361002561</v>
      </c>
      <c r="V34" s="38">
        <v>6742.8105991002558</v>
      </c>
      <c r="W34" s="34">
        <v>20283.545150100254</v>
      </c>
      <c r="X34" s="34">
        <v>5863.3847562030369</v>
      </c>
      <c r="Y34" s="33">
        <v>14420.160393897217</v>
      </c>
      <c r="Z34" s="144">
        <v>0</v>
      </c>
      <c r="AA34" s="34">
        <v>1552.8896129670229</v>
      </c>
      <c r="AB34" s="34">
        <v>3717.0821438546718</v>
      </c>
      <c r="AC34" s="34">
        <v>1898.85</v>
      </c>
      <c r="AD34" s="34">
        <v>2408.0726299999997</v>
      </c>
      <c r="AE34" s="34">
        <v>430.96</v>
      </c>
      <c r="AF34" s="34">
        <v>10007.854386821695</v>
      </c>
      <c r="AG34" s="136">
        <v>0</v>
      </c>
      <c r="AH34" s="34">
        <v>6255.9929999999995</v>
      </c>
      <c r="AI34" s="34">
        <v>0</v>
      </c>
      <c r="AJ34" s="34">
        <v>1825.2</v>
      </c>
      <c r="AK34" s="34">
        <v>1825.2</v>
      </c>
      <c r="AL34" s="34">
        <v>0</v>
      </c>
      <c r="AM34" s="34">
        <v>4430.7929999999997</v>
      </c>
      <c r="AN34" s="34">
        <v>4430.7929999999997</v>
      </c>
      <c r="AO34" s="34">
        <v>13540.734550999998</v>
      </c>
      <c r="AP34" s="34">
        <v>7284.7415509999973</v>
      </c>
      <c r="AQ34" s="34">
        <v>6255.9929999999986</v>
      </c>
      <c r="AR34" s="34">
        <v>-29700</v>
      </c>
      <c r="AS34" s="34">
        <v>0</v>
      </c>
    </row>
    <row r="35" spans="2:45" s="1" customFormat="1" ht="12.75" x14ac:dyDescent="0.2">
      <c r="B35" s="31" t="s">
        <v>3798</v>
      </c>
      <c r="C35" s="32" t="s">
        <v>3596</v>
      </c>
      <c r="D35" s="31" t="s">
        <v>3597</v>
      </c>
      <c r="E35" s="31" t="s">
        <v>13</v>
      </c>
      <c r="F35" s="31" t="s">
        <v>11</v>
      </c>
      <c r="G35" s="31" t="s">
        <v>18</v>
      </c>
      <c r="H35" s="31" t="s">
        <v>19</v>
      </c>
      <c r="I35" s="31" t="s">
        <v>10</v>
      </c>
      <c r="J35" s="31" t="s">
        <v>12</v>
      </c>
      <c r="K35" s="31" t="s">
        <v>3598</v>
      </c>
      <c r="L35" s="33">
        <v>1828</v>
      </c>
      <c r="M35" s="150">
        <v>91096.138678999996</v>
      </c>
      <c r="N35" s="34">
        <v>-5834</v>
      </c>
      <c r="O35" s="34">
        <v>4599.0478172237235</v>
      </c>
      <c r="P35" s="30">
        <v>103553.458679</v>
      </c>
      <c r="Q35" s="35">
        <v>3069.8086199999998</v>
      </c>
      <c r="R35" s="36">
        <v>0</v>
      </c>
      <c r="S35" s="36">
        <v>2516.1455394295376</v>
      </c>
      <c r="T35" s="36">
        <v>1139.8544605704624</v>
      </c>
      <c r="U35" s="37">
        <v>3656.0197149918154</v>
      </c>
      <c r="V35" s="38">
        <v>6725.8283349918147</v>
      </c>
      <c r="W35" s="34">
        <v>110279.28701399182</v>
      </c>
      <c r="X35" s="34">
        <v>4717.7728864295495</v>
      </c>
      <c r="Y35" s="33">
        <v>105561.51412756227</v>
      </c>
      <c r="Z35" s="144">
        <v>0</v>
      </c>
      <c r="AA35" s="34">
        <v>2081.7290136243259</v>
      </c>
      <c r="AB35" s="34">
        <v>10977.260085648564</v>
      </c>
      <c r="AC35" s="34">
        <v>7662.45</v>
      </c>
      <c r="AD35" s="34">
        <v>2399.5007355124999</v>
      </c>
      <c r="AE35" s="34">
        <v>0</v>
      </c>
      <c r="AF35" s="34">
        <v>23120.939834785393</v>
      </c>
      <c r="AG35" s="136">
        <v>6604</v>
      </c>
      <c r="AH35" s="34">
        <v>21455.32</v>
      </c>
      <c r="AI35" s="34">
        <v>0</v>
      </c>
      <c r="AJ35" s="34">
        <v>1000</v>
      </c>
      <c r="AK35" s="34">
        <v>1000</v>
      </c>
      <c r="AL35" s="34">
        <v>6604</v>
      </c>
      <c r="AM35" s="34">
        <v>20455.32</v>
      </c>
      <c r="AN35" s="34">
        <v>13851.32</v>
      </c>
      <c r="AO35" s="34">
        <v>103553.458679</v>
      </c>
      <c r="AP35" s="34">
        <v>88702.138678999996</v>
      </c>
      <c r="AQ35" s="34">
        <v>14851.320000000007</v>
      </c>
      <c r="AR35" s="34">
        <v>-5834</v>
      </c>
      <c r="AS35" s="34">
        <v>0</v>
      </c>
    </row>
    <row r="36" spans="2:45" s="1" customFormat="1" ht="12.75" x14ac:dyDescent="0.2">
      <c r="B36" s="31" t="s">
        <v>3798</v>
      </c>
      <c r="C36" s="32" t="s">
        <v>3767</v>
      </c>
      <c r="D36" s="31" t="s">
        <v>3768</v>
      </c>
      <c r="E36" s="31" t="s">
        <v>13</v>
      </c>
      <c r="F36" s="31" t="s">
        <v>11</v>
      </c>
      <c r="G36" s="31" t="s">
        <v>18</v>
      </c>
      <c r="H36" s="31" t="s">
        <v>19</v>
      </c>
      <c r="I36" s="31" t="s">
        <v>10</v>
      </c>
      <c r="J36" s="31" t="s">
        <v>12</v>
      </c>
      <c r="K36" s="31" t="s">
        <v>3769</v>
      </c>
      <c r="L36" s="33">
        <v>1114</v>
      </c>
      <c r="M36" s="150">
        <v>82138.214811000013</v>
      </c>
      <c r="N36" s="34">
        <v>-81734.600000000006</v>
      </c>
      <c r="O36" s="34">
        <v>59872.270225059125</v>
      </c>
      <c r="P36" s="30">
        <v>23730.91481100001</v>
      </c>
      <c r="Q36" s="35">
        <v>4468.8238460000002</v>
      </c>
      <c r="R36" s="36">
        <v>0</v>
      </c>
      <c r="S36" s="36">
        <v>1163.1030491433037</v>
      </c>
      <c r="T36" s="36">
        <v>26868.113099058552</v>
      </c>
      <c r="U36" s="37">
        <v>28031.367306625529</v>
      </c>
      <c r="V36" s="38">
        <v>32500.191152625528</v>
      </c>
      <c r="W36" s="34">
        <v>56231.105963625538</v>
      </c>
      <c r="X36" s="34">
        <v>34871.064953202418</v>
      </c>
      <c r="Y36" s="33">
        <v>21360.04101042312</v>
      </c>
      <c r="Z36" s="144">
        <v>0</v>
      </c>
      <c r="AA36" s="34">
        <v>1466.718128004316</v>
      </c>
      <c r="AB36" s="34">
        <v>10143.930716710263</v>
      </c>
      <c r="AC36" s="34">
        <v>4669.57</v>
      </c>
      <c r="AD36" s="34">
        <v>52</v>
      </c>
      <c r="AE36" s="34">
        <v>451.81</v>
      </c>
      <c r="AF36" s="34">
        <v>16784.028844714579</v>
      </c>
      <c r="AG36" s="136">
        <v>35591</v>
      </c>
      <c r="AH36" s="34">
        <v>39248.300000000003</v>
      </c>
      <c r="AI36" s="34">
        <v>0</v>
      </c>
      <c r="AJ36" s="34">
        <v>3657.3</v>
      </c>
      <c r="AK36" s="34">
        <v>3657.3</v>
      </c>
      <c r="AL36" s="34">
        <v>35591</v>
      </c>
      <c r="AM36" s="34">
        <v>35591</v>
      </c>
      <c r="AN36" s="34">
        <v>0</v>
      </c>
      <c r="AO36" s="34">
        <v>23730.91481100001</v>
      </c>
      <c r="AP36" s="34">
        <v>20073.61481100001</v>
      </c>
      <c r="AQ36" s="34">
        <v>3657.2999999999993</v>
      </c>
      <c r="AR36" s="34">
        <v>-82205</v>
      </c>
      <c r="AS36" s="34">
        <v>470.39999999999418</v>
      </c>
    </row>
    <row r="37" spans="2:45" s="1" customFormat="1" ht="12.75" x14ac:dyDescent="0.2">
      <c r="B37" s="31" t="s">
        <v>3798</v>
      </c>
      <c r="C37" s="32" t="s">
        <v>621</v>
      </c>
      <c r="D37" s="31" t="s">
        <v>622</v>
      </c>
      <c r="E37" s="31" t="s">
        <v>13</v>
      </c>
      <c r="F37" s="31" t="s">
        <v>11</v>
      </c>
      <c r="G37" s="31" t="s">
        <v>18</v>
      </c>
      <c r="H37" s="31" t="s">
        <v>19</v>
      </c>
      <c r="I37" s="31" t="s">
        <v>10</v>
      </c>
      <c r="J37" s="31" t="s">
        <v>22</v>
      </c>
      <c r="K37" s="31" t="s">
        <v>623</v>
      </c>
      <c r="L37" s="33">
        <v>307</v>
      </c>
      <c r="M37" s="150">
        <v>8158.5605990000004</v>
      </c>
      <c r="N37" s="34">
        <v>-4621</v>
      </c>
      <c r="O37" s="34">
        <v>3234.129442096862</v>
      </c>
      <c r="P37" s="30">
        <v>6187.527599</v>
      </c>
      <c r="Q37" s="35">
        <v>927.44764499999997</v>
      </c>
      <c r="R37" s="36">
        <v>0</v>
      </c>
      <c r="S37" s="36">
        <v>803.75628342888001</v>
      </c>
      <c r="T37" s="36">
        <v>-10.254874631699067</v>
      </c>
      <c r="U37" s="37">
        <v>793.50568775609236</v>
      </c>
      <c r="V37" s="38">
        <v>1720.9533327560923</v>
      </c>
      <c r="W37" s="34">
        <v>7908.4809317560921</v>
      </c>
      <c r="X37" s="34">
        <v>1507.0430314288806</v>
      </c>
      <c r="Y37" s="33">
        <v>6401.4379003272115</v>
      </c>
      <c r="Z37" s="144">
        <v>0</v>
      </c>
      <c r="AA37" s="34">
        <v>586.05580809051696</v>
      </c>
      <c r="AB37" s="34">
        <v>2791.5675805395963</v>
      </c>
      <c r="AC37" s="34">
        <v>1286.8599999999999</v>
      </c>
      <c r="AD37" s="34">
        <v>0</v>
      </c>
      <c r="AE37" s="34">
        <v>0</v>
      </c>
      <c r="AF37" s="34">
        <v>4664.483388630113</v>
      </c>
      <c r="AG37" s="136">
        <v>0</v>
      </c>
      <c r="AH37" s="34">
        <v>3450.9669999999996</v>
      </c>
      <c r="AI37" s="34">
        <v>0</v>
      </c>
      <c r="AJ37" s="34">
        <v>448.20000000000005</v>
      </c>
      <c r="AK37" s="34">
        <v>448.20000000000005</v>
      </c>
      <c r="AL37" s="34">
        <v>0</v>
      </c>
      <c r="AM37" s="34">
        <v>3002.7669999999998</v>
      </c>
      <c r="AN37" s="34">
        <v>3002.7669999999998</v>
      </c>
      <c r="AO37" s="34">
        <v>6187.527599</v>
      </c>
      <c r="AP37" s="34">
        <v>2736.5605990000004</v>
      </c>
      <c r="AQ37" s="34">
        <v>3450.9669999999996</v>
      </c>
      <c r="AR37" s="34">
        <v>-4621</v>
      </c>
      <c r="AS37" s="34">
        <v>0</v>
      </c>
    </row>
    <row r="38" spans="2:45" s="1" customFormat="1" ht="12.75" x14ac:dyDescent="0.2">
      <c r="B38" s="31" t="s">
        <v>3798</v>
      </c>
      <c r="C38" s="32" t="s">
        <v>300</v>
      </c>
      <c r="D38" s="31" t="s">
        <v>301</v>
      </c>
      <c r="E38" s="31" t="s">
        <v>13</v>
      </c>
      <c r="F38" s="31" t="s">
        <v>11</v>
      </c>
      <c r="G38" s="31" t="s">
        <v>18</v>
      </c>
      <c r="H38" s="31" t="s">
        <v>19</v>
      </c>
      <c r="I38" s="31" t="s">
        <v>10</v>
      </c>
      <c r="J38" s="31" t="s">
        <v>22</v>
      </c>
      <c r="K38" s="31" t="s">
        <v>302</v>
      </c>
      <c r="L38" s="33">
        <v>425</v>
      </c>
      <c r="M38" s="150">
        <v>15842.782794999999</v>
      </c>
      <c r="N38" s="34">
        <v>-1645</v>
      </c>
      <c r="O38" s="34">
        <v>1185</v>
      </c>
      <c r="P38" s="30">
        <v>17776.707794999998</v>
      </c>
      <c r="Q38" s="35">
        <v>1311.0546119999999</v>
      </c>
      <c r="R38" s="36">
        <v>0</v>
      </c>
      <c r="S38" s="36">
        <v>492.96801942876073</v>
      </c>
      <c r="T38" s="36">
        <v>357.03198057123927</v>
      </c>
      <c r="U38" s="37">
        <v>850.00458362774714</v>
      </c>
      <c r="V38" s="38">
        <v>2161.0591956277472</v>
      </c>
      <c r="W38" s="34">
        <v>19937.766990627744</v>
      </c>
      <c r="X38" s="34">
        <v>924.31503642876123</v>
      </c>
      <c r="Y38" s="33">
        <v>19013.451954198983</v>
      </c>
      <c r="Z38" s="144">
        <v>0</v>
      </c>
      <c r="AA38" s="34">
        <v>3147.080676696557</v>
      </c>
      <c r="AB38" s="34">
        <v>2539.2122992339446</v>
      </c>
      <c r="AC38" s="34">
        <v>1781.48</v>
      </c>
      <c r="AD38" s="34">
        <v>92.672371999999939</v>
      </c>
      <c r="AE38" s="34">
        <v>69.61</v>
      </c>
      <c r="AF38" s="34">
        <v>7630.0553479305017</v>
      </c>
      <c r="AG38" s="136">
        <v>0</v>
      </c>
      <c r="AH38" s="34">
        <v>4616.9249999999993</v>
      </c>
      <c r="AI38" s="34">
        <v>0</v>
      </c>
      <c r="AJ38" s="34">
        <v>460</v>
      </c>
      <c r="AK38" s="34">
        <v>460</v>
      </c>
      <c r="AL38" s="34">
        <v>0</v>
      </c>
      <c r="AM38" s="34">
        <v>4156.9249999999993</v>
      </c>
      <c r="AN38" s="34">
        <v>4156.9249999999993</v>
      </c>
      <c r="AO38" s="34">
        <v>17776.707794999998</v>
      </c>
      <c r="AP38" s="34">
        <v>13159.782794999999</v>
      </c>
      <c r="AQ38" s="34">
        <v>4616.9249999999993</v>
      </c>
      <c r="AR38" s="34">
        <v>-9558</v>
      </c>
      <c r="AS38" s="34">
        <v>7913</v>
      </c>
    </row>
    <row r="39" spans="2:45" s="1" customFormat="1" ht="12.75" x14ac:dyDescent="0.2">
      <c r="B39" s="31" t="s">
        <v>3798</v>
      </c>
      <c r="C39" s="32" t="s">
        <v>3005</v>
      </c>
      <c r="D39" s="31" t="s">
        <v>3006</v>
      </c>
      <c r="E39" s="31" t="s">
        <v>13</v>
      </c>
      <c r="F39" s="31" t="s">
        <v>11</v>
      </c>
      <c r="G39" s="31" t="s">
        <v>18</v>
      </c>
      <c r="H39" s="31" t="s">
        <v>19</v>
      </c>
      <c r="I39" s="31" t="s">
        <v>10</v>
      </c>
      <c r="J39" s="31" t="s">
        <v>22</v>
      </c>
      <c r="K39" s="31" t="s">
        <v>3007</v>
      </c>
      <c r="L39" s="33">
        <v>930</v>
      </c>
      <c r="M39" s="150">
        <v>61615.787926000005</v>
      </c>
      <c r="N39" s="34">
        <v>-33279</v>
      </c>
      <c r="O39" s="34">
        <v>25099.267995558988</v>
      </c>
      <c r="P39" s="30">
        <v>37005.087926000007</v>
      </c>
      <c r="Q39" s="35">
        <v>3675.0743889999999</v>
      </c>
      <c r="R39" s="36">
        <v>0</v>
      </c>
      <c r="S39" s="36">
        <v>720.58613371456249</v>
      </c>
      <c r="T39" s="36">
        <v>1139.4138662854375</v>
      </c>
      <c r="U39" s="37">
        <v>1860.0100300560111</v>
      </c>
      <c r="V39" s="38">
        <v>5535.084419056011</v>
      </c>
      <c r="W39" s="34">
        <v>42540.172345056017</v>
      </c>
      <c r="X39" s="34">
        <v>1351.0990007145592</v>
      </c>
      <c r="Y39" s="33">
        <v>41189.073344341457</v>
      </c>
      <c r="Z39" s="144">
        <v>0</v>
      </c>
      <c r="AA39" s="34">
        <v>769.9490764728954</v>
      </c>
      <c r="AB39" s="34">
        <v>5248.6529854985502</v>
      </c>
      <c r="AC39" s="34">
        <v>3898.29</v>
      </c>
      <c r="AD39" s="34">
        <v>1381.56</v>
      </c>
      <c r="AE39" s="34">
        <v>816.68</v>
      </c>
      <c r="AF39" s="34">
        <v>12115.132061971444</v>
      </c>
      <c r="AG39" s="136">
        <v>13142</v>
      </c>
      <c r="AH39" s="34">
        <v>13731.3</v>
      </c>
      <c r="AI39" s="34">
        <v>0</v>
      </c>
      <c r="AJ39" s="34">
        <v>589.30000000000007</v>
      </c>
      <c r="AK39" s="34">
        <v>589.30000000000007</v>
      </c>
      <c r="AL39" s="34">
        <v>13142</v>
      </c>
      <c r="AM39" s="34">
        <v>13142</v>
      </c>
      <c r="AN39" s="34">
        <v>0</v>
      </c>
      <c r="AO39" s="34">
        <v>37005.087926000007</v>
      </c>
      <c r="AP39" s="34">
        <v>36415.787926000005</v>
      </c>
      <c r="AQ39" s="34">
        <v>589.30000000000291</v>
      </c>
      <c r="AR39" s="34">
        <v>-33279</v>
      </c>
      <c r="AS39" s="34">
        <v>0</v>
      </c>
    </row>
    <row r="40" spans="2:45" s="1" customFormat="1" ht="12.75" x14ac:dyDescent="0.2">
      <c r="B40" s="31" t="s">
        <v>3798</v>
      </c>
      <c r="C40" s="32" t="s">
        <v>126</v>
      </c>
      <c r="D40" s="31" t="s">
        <v>127</v>
      </c>
      <c r="E40" s="31" t="s">
        <v>13</v>
      </c>
      <c r="F40" s="31" t="s">
        <v>11</v>
      </c>
      <c r="G40" s="31" t="s">
        <v>18</v>
      </c>
      <c r="H40" s="31" t="s">
        <v>19</v>
      </c>
      <c r="I40" s="31" t="s">
        <v>10</v>
      </c>
      <c r="J40" s="31" t="s">
        <v>22</v>
      </c>
      <c r="K40" s="31" t="s">
        <v>128</v>
      </c>
      <c r="L40" s="33">
        <v>86</v>
      </c>
      <c r="M40" s="150">
        <v>13545.663955</v>
      </c>
      <c r="N40" s="34">
        <v>-11538</v>
      </c>
      <c r="O40" s="34">
        <v>11103</v>
      </c>
      <c r="P40" s="30">
        <v>-6014.1700449999998</v>
      </c>
      <c r="Q40" s="35">
        <v>244.21700999999999</v>
      </c>
      <c r="R40" s="36">
        <v>6014.1700449999998</v>
      </c>
      <c r="S40" s="36">
        <v>0</v>
      </c>
      <c r="T40" s="36">
        <v>8806.9135924857183</v>
      </c>
      <c r="U40" s="37">
        <v>14821.163560227134</v>
      </c>
      <c r="V40" s="38">
        <v>15065.380570227135</v>
      </c>
      <c r="W40" s="34">
        <v>15065.380570227135</v>
      </c>
      <c r="X40" s="34">
        <v>10858.782989999998</v>
      </c>
      <c r="Y40" s="33">
        <v>4206.5975802271369</v>
      </c>
      <c r="Z40" s="144">
        <v>0</v>
      </c>
      <c r="AA40" s="34">
        <v>608.28937201005692</v>
      </c>
      <c r="AB40" s="34">
        <v>1403.1487540884029</v>
      </c>
      <c r="AC40" s="34">
        <v>856.54</v>
      </c>
      <c r="AD40" s="34">
        <v>171.86543219999999</v>
      </c>
      <c r="AE40" s="34">
        <v>100.73</v>
      </c>
      <c r="AF40" s="34">
        <v>3140.5735582984603</v>
      </c>
      <c r="AG40" s="136">
        <v>0</v>
      </c>
      <c r="AH40" s="34">
        <v>1276.1659999999999</v>
      </c>
      <c r="AI40" s="34">
        <v>0</v>
      </c>
      <c r="AJ40" s="34">
        <v>435</v>
      </c>
      <c r="AK40" s="34">
        <v>435</v>
      </c>
      <c r="AL40" s="34">
        <v>0</v>
      </c>
      <c r="AM40" s="34">
        <v>841.16599999999994</v>
      </c>
      <c r="AN40" s="34">
        <v>841.16599999999994</v>
      </c>
      <c r="AO40" s="34">
        <v>-6014.1700449999998</v>
      </c>
      <c r="AP40" s="34">
        <v>-7290.336045</v>
      </c>
      <c r="AQ40" s="34">
        <v>1276.1660000000002</v>
      </c>
      <c r="AR40" s="34">
        <v>-11538</v>
      </c>
      <c r="AS40" s="34">
        <v>0</v>
      </c>
    </row>
    <row r="41" spans="2:45" s="1" customFormat="1" ht="12.75" x14ac:dyDescent="0.2">
      <c r="B41" s="31" t="s">
        <v>3798</v>
      </c>
      <c r="C41" s="32" t="s">
        <v>2507</v>
      </c>
      <c r="D41" s="31" t="s">
        <v>2508</v>
      </c>
      <c r="E41" s="31" t="s">
        <v>13</v>
      </c>
      <c r="F41" s="31" t="s">
        <v>11</v>
      </c>
      <c r="G41" s="31" t="s">
        <v>18</v>
      </c>
      <c r="H41" s="31" t="s">
        <v>19</v>
      </c>
      <c r="I41" s="31" t="s">
        <v>10</v>
      </c>
      <c r="J41" s="31" t="s">
        <v>22</v>
      </c>
      <c r="K41" s="31" t="s">
        <v>2509</v>
      </c>
      <c r="L41" s="33">
        <v>499</v>
      </c>
      <c r="M41" s="150">
        <v>23818.582407999998</v>
      </c>
      <c r="N41" s="34">
        <v>-4056</v>
      </c>
      <c r="O41" s="34">
        <v>3786</v>
      </c>
      <c r="P41" s="30">
        <v>20600.582407999998</v>
      </c>
      <c r="Q41" s="35">
        <v>590.93233299999997</v>
      </c>
      <c r="R41" s="36">
        <v>0</v>
      </c>
      <c r="S41" s="36">
        <v>5.536070857144983</v>
      </c>
      <c r="T41" s="36">
        <v>992.46392914285502</v>
      </c>
      <c r="U41" s="37">
        <v>998.00538171822541</v>
      </c>
      <c r="V41" s="38">
        <v>1588.9377147182254</v>
      </c>
      <c r="W41" s="34">
        <v>22189.520122718222</v>
      </c>
      <c r="X41" s="34">
        <v>10.380132857142598</v>
      </c>
      <c r="Y41" s="33">
        <v>22179.13998986108</v>
      </c>
      <c r="Z41" s="144">
        <v>0</v>
      </c>
      <c r="AA41" s="34">
        <v>2149.5468867683931</v>
      </c>
      <c r="AB41" s="34">
        <v>3983.4761426009659</v>
      </c>
      <c r="AC41" s="34">
        <v>3066.54</v>
      </c>
      <c r="AD41" s="34">
        <v>468.5</v>
      </c>
      <c r="AE41" s="34">
        <v>862.11</v>
      </c>
      <c r="AF41" s="34">
        <v>10530.173029369358</v>
      </c>
      <c r="AG41" s="136">
        <v>5613</v>
      </c>
      <c r="AH41" s="34">
        <v>5883</v>
      </c>
      <c r="AI41" s="34">
        <v>0</v>
      </c>
      <c r="AJ41" s="34">
        <v>270</v>
      </c>
      <c r="AK41" s="34">
        <v>270</v>
      </c>
      <c r="AL41" s="34">
        <v>5613</v>
      </c>
      <c r="AM41" s="34">
        <v>5613</v>
      </c>
      <c r="AN41" s="34">
        <v>0</v>
      </c>
      <c r="AO41" s="34">
        <v>20600.582407999998</v>
      </c>
      <c r="AP41" s="34">
        <v>20330.582407999998</v>
      </c>
      <c r="AQ41" s="34">
        <v>270</v>
      </c>
      <c r="AR41" s="34">
        <v>-4056</v>
      </c>
      <c r="AS41" s="34">
        <v>0</v>
      </c>
    </row>
    <row r="42" spans="2:45" s="1" customFormat="1" ht="12.75" x14ac:dyDescent="0.2">
      <c r="B42" s="31" t="s">
        <v>3798</v>
      </c>
      <c r="C42" s="32" t="s">
        <v>363</v>
      </c>
      <c r="D42" s="31" t="s">
        <v>364</v>
      </c>
      <c r="E42" s="31" t="s">
        <v>13</v>
      </c>
      <c r="F42" s="31" t="s">
        <v>11</v>
      </c>
      <c r="G42" s="31" t="s">
        <v>18</v>
      </c>
      <c r="H42" s="31" t="s">
        <v>19</v>
      </c>
      <c r="I42" s="31" t="s">
        <v>10</v>
      </c>
      <c r="J42" s="31" t="s">
        <v>22</v>
      </c>
      <c r="K42" s="31" t="s">
        <v>365</v>
      </c>
      <c r="L42" s="33">
        <v>724</v>
      </c>
      <c r="M42" s="150">
        <v>23603.507422000002</v>
      </c>
      <c r="N42" s="34">
        <v>-8705</v>
      </c>
      <c r="O42" s="34">
        <v>7446</v>
      </c>
      <c r="P42" s="30">
        <v>10533.951422000002</v>
      </c>
      <c r="Q42" s="35">
        <v>602.06899299999998</v>
      </c>
      <c r="R42" s="36">
        <v>0</v>
      </c>
      <c r="S42" s="36">
        <v>0</v>
      </c>
      <c r="T42" s="36">
        <v>1448</v>
      </c>
      <c r="U42" s="37">
        <v>1448.0078083446799</v>
      </c>
      <c r="V42" s="38">
        <v>2050.07680134468</v>
      </c>
      <c r="W42" s="34">
        <v>12584.028223344681</v>
      </c>
      <c r="X42" s="34">
        <v>-1.8189900000000001E-12</v>
      </c>
      <c r="Y42" s="33">
        <v>12584.028223344683</v>
      </c>
      <c r="Z42" s="144">
        <v>0</v>
      </c>
      <c r="AA42" s="34">
        <v>1538.5241081741171</v>
      </c>
      <c r="AB42" s="34">
        <v>4556.1954325987381</v>
      </c>
      <c r="AC42" s="34">
        <v>7841.31</v>
      </c>
      <c r="AD42" s="34">
        <v>131.88567839999999</v>
      </c>
      <c r="AE42" s="34">
        <v>628</v>
      </c>
      <c r="AF42" s="34">
        <v>14695.915219172855</v>
      </c>
      <c r="AG42" s="136">
        <v>2834</v>
      </c>
      <c r="AH42" s="34">
        <v>8340.4439999999995</v>
      </c>
      <c r="AI42" s="34">
        <v>0</v>
      </c>
      <c r="AJ42" s="34">
        <v>1259</v>
      </c>
      <c r="AK42" s="34">
        <v>1259</v>
      </c>
      <c r="AL42" s="34">
        <v>2834</v>
      </c>
      <c r="AM42" s="34">
        <v>7081.4439999999995</v>
      </c>
      <c r="AN42" s="34">
        <v>4247.4439999999995</v>
      </c>
      <c r="AO42" s="34">
        <v>10533.951422000002</v>
      </c>
      <c r="AP42" s="34">
        <v>5027.5074220000024</v>
      </c>
      <c r="AQ42" s="34">
        <v>5506.4439999999995</v>
      </c>
      <c r="AR42" s="34">
        <v>-8705</v>
      </c>
      <c r="AS42" s="34">
        <v>0</v>
      </c>
    </row>
    <row r="43" spans="2:45" s="1" customFormat="1" ht="12.75" x14ac:dyDescent="0.2">
      <c r="B43" s="31" t="s">
        <v>3798</v>
      </c>
      <c r="C43" s="32" t="s">
        <v>3692</v>
      </c>
      <c r="D43" s="31" t="s">
        <v>3693</v>
      </c>
      <c r="E43" s="31" t="s">
        <v>13</v>
      </c>
      <c r="F43" s="31" t="s">
        <v>11</v>
      </c>
      <c r="G43" s="31" t="s">
        <v>18</v>
      </c>
      <c r="H43" s="31" t="s">
        <v>19</v>
      </c>
      <c r="I43" s="31" t="s">
        <v>10</v>
      </c>
      <c r="J43" s="31" t="s">
        <v>12</v>
      </c>
      <c r="K43" s="31" t="s">
        <v>3694</v>
      </c>
      <c r="L43" s="33">
        <v>1180</v>
      </c>
      <c r="M43" s="150">
        <v>48099.140757999994</v>
      </c>
      <c r="N43" s="34">
        <v>-32945</v>
      </c>
      <c r="O43" s="34">
        <v>27371.979241489949</v>
      </c>
      <c r="P43" s="30">
        <v>31081.740757999993</v>
      </c>
      <c r="Q43" s="35">
        <v>1650.1989719999999</v>
      </c>
      <c r="R43" s="36">
        <v>0</v>
      </c>
      <c r="S43" s="36">
        <v>351.77638285727789</v>
      </c>
      <c r="T43" s="36">
        <v>2008.2236171427221</v>
      </c>
      <c r="U43" s="37">
        <v>2360.0127263076274</v>
      </c>
      <c r="V43" s="38">
        <v>4010.2116983076276</v>
      </c>
      <c r="W43" s="34">
        <v>35091.952456307619</v>
      </c>
      <c r="X43" s="34">
        <v>659.58071785727952</v>
      </c>
      <c r="Y43" s="33">
        <v>34432.37173845034</v>
      </c>
      <c r="Z43" s="144">
        <v>0</v>
      </c>
      <c r="AA43" s="34">
        <v>1306.9867884864448</v>
      </c>
      <c r="AB43" s="34">
        <v>9367.3123636696982</v>
      </c>
      <c r="AC43" s="34">
        <v>4946.22</v>
      </c>
      <c r="AD43" s="34">
        <v>0</v>
      </c>
      <c r="AE43" s="34">
        <v>0</v>
      </c>
      <c r="AF43" s="34">
        <v>15620.519152156143</v>
      </c>
      <c r="AG43" s="136">
        <v>5702</v>
      </c>
      <c r="AH43" s="34">
        <v>15927.599999999999</v>
      </c>
      <c r="AI43" s="34">
        <v>0</v>
      </c>
      <c r="AJ43" s="34">
        <v>2723.4</v>
      </c>
      <c r="AK43" s="34">
        <v>2723.4</v>
      </c>
      <c r="AL43" s="34">
        <v>5702</v>
      </c>
      <c r="AM43" s="34">
        <v>13204.199999999999</v>
      </c>
      <c r="AN43" s="34">
        <v>7502.1999999999989</v>
      </c>
      <c r="AO43" s="34">
        <v>31081.740757999993</v>
      </c>
      <c r="AP43" s="34">
        <v>20856.140757999994</v>
      </c>
      <c r="AQ43" s="34">
        <v>10225.599999999999</v>
      </c>
      <c r="AR43" s="34">
        <v>-32945</v>
      </c>
      <c r="AS43" s="34">
        <v>0</v>
      </c>
    </row>
    <row r="44" spans="2:45" s="1" customFormat="1" ht="12.75" x14ac:dyDescent="0.2">
      <c r="B44" s="31" t="s">
        <v>3798</v>
      </c>
      <c r="C44" s="32" t="s">
        <v>1865</v>
      </c>
      <c r="D44" s="31" t="s">
        <v>1866</v>
      </c>
      <c r="E44" s="31" t="s">
        <v>13</v>
      </c>
      <c r="F44" s="31" t="s">
        <v>11</v>
      </c>
      <c r="G44" s="31" t="s">
        <v>18</v>
      </c>
      <c r="H44" s="31" t="s">
        <v>19</v>
      </c>
      <c r="I44" s="31" t="s">
        <v>10</v>
      </c>
      <c r="J44" s="31" t="s">
        <v>15</v>
      </c>
      <c r="K44" s="31" t="s">
        <v>1867</v>
      </c>
      <c r="L44" s="33">
        <v>33596</v>
      </c>
      <c r="M44" s="150">
        <v>1537077.732233</v>
      </c>
      <c r="N44" s="34">
        <v>-1519829.1099999999</v>
      </c>
      <c r="O44" s="34">
        <v>653639.70656064292</v>
      </c>
      <c r="P44" s="30">
        <v>1375786.6222330001</v>
      </c>
      <c r="Q44" s="35">
        <v>116527.271504</v>
      </c>
      <c r="R44" s="36">
        <v>0</v>
      </c>
      <c r="S44" s="36">
        <v>50665.061931448035</v>
      </c>
      <c r="T44" s="36">
        <v>16526.938068551965</v>
      </c>
      <c r="U44" s="37">
        <v>67192.362333077152</v>
      </c>
      <c r="V44" s="38">
        <v>183719.63383707716</v>
      </c>
      <c r="W44" s="34">
        <v>1559506.2560700772</v>
      </c>
      <c r="X44" s="34">
        <v>94996.991121447878</v>
      </c>
      <c r="Y44" s="33">
        <v>1464509.2649486293</v>
      </c>
      <c r="Z44" s="144">
        <v>0</v>
      </c>
      <c r="AA44" s="34">
        <v>139247.78657500481</v>
      </c>
      <c r="AB44" s="34">
        <v>400144.59392733296</v>
      </c>
      <c r="AC44" s="34">
        <v>140824.79</v>
      </c>
      <c r="AD44" s="34">
        <v>21529.644385760999</v>
      </c>
      <c r="AE44" s="34">
        <v>14619.22</v>
      </c>
      <c r="AF44" s="34">
        <v>716366.03488809883</v>
      </c>
      <c r="AG44" s="136">
        <v>1594101</v>
      </c>
      <c r="AH44" s="34">
        <v>1596261</v>
      </c>
      <c r="AI44" s="34">
        <v>117354</v>
      </c>
      <c r="AJ44" s="34">
        <v>119514</v>
      </c>
      <c r="AK44" s="34">
        <v>2160</v>
      </c>
      <c r="AL44" s="34">
        <v>1476747</v>
      </c>
      <c r="AM44" s="34">
        <v>1476747</v>
      </c>
      <c r="AN44" s="34">
        <v>0</v>
      </c>
      <c r="AO44" s="34">
        <v>1375786.6222330001</v>
      </c>
      <c r="AP44" s="34">
        <v>1373626.6222330001</v>
      </c>
      <c r="AQ44" s="34">
        <v>2160</v>
      </c>
      <c r="AR44" s="34">
        <v>-1560779.1099999999</v>
      </c>
      <c r="AS44" s="34">
        <v>40950</v>
      </c>
    </row>
    <row r="45" spans="2:45" s="1" customFormat="1" ht="12.75" x14ac:dyDescent="0.2">
      <c r="B45" s="31" t="s">
        <v>3798</v>
      </c>
      <c r="C45" s="32" t="s">
        <v>1106</v>
      </c>
      <c r="D45" s="31" t="s">
        <v>1107</v>
      </c>
      <c r="E45" s="31" t="s">
        <v>13</v>
      </c>
      <c r="F45" s="31" t="s">
        <v>11</v>
      </c>
      <c r="G45" s="31" t="s">
        <v>18</v>
      </c>
      <c r="H45" s="31" t="s">
        <v>19</v>
      </c>
      <c r="I45" s="31" t="s">
        <v>10</v>
      </c>
      <c r="J45" s="31" t="s">
        <v>22</v>
      </c>
      <c r="K45" s="31" t="s">
        <v>1108</v>
      </c>
      <c r="L45" s="33">
        <v>372</v>
      </c>
      <c r="M45" s="150">
        <v>14485.011000999999</v>
      </c>
      <c r="N45" s="34">
        <v>4523</v>
      </c>
      <c r="O45" s="34">
        <v>0</v>
      </c>
      <c r="P45" s="30">
        <v>20780.543000999998</v>
      </c>
      <c r="Q45" s="35">
        <v>324.15604400000001</v>
      </c>
      <c r="R45" s="36">
        <v>0</v>
      </c>
      <c r="S45" s="36">
        <v>191.44613371435923</v>
      </c>
      <c r="T45" s="36">
        <v>552.55386628564077</v>
      </c>
      <c r="U45" s="37">
        <v>744.00401202240459</v>
      </c>
      <c r="V45" s="38">
        <v>1068.1600560224047</v>
      </c>
      <c r="W45" s="34">
        <v>21848.703057022401</v>
      </c>
      <c r="X45" s="34">
        <v>358.96150071435841</v>
      </c>
      <c r="Y45" s="33">
        <v>21489.741556308043</v>
      </c>
      <c r="Z45" s="144">
        <v>0</v>
      </c>
      <c r="AA45" s="34">
        <v>1898.7360377276057</v>
      </c>
      <c r="AB45" s="34">
        <v>2359.8075009729823</v>
      </c>
      <c r="AC45" s="34">
        <v>1559.32</v>
      </c>
      <c r="AD45" s="34">
        <v>74</v>
      </c>
      <c r="AE45" s="34">
        <v>0</v>
      </c>
      <c r="AF45" s="34">
        <v>5891.8635387005879</v>
      </c>
      <c r="AG45" s="136">
        <v>0</v>
      </c>
      <c r="AH45" s="34">
        <v>3638.5319999999997</v>
      </c>
      <c r="AI45" s="34">
        <v>0</v>
      </c>
      <c r="AJ45" s="34">
        <v>0</v>
      </c>
      <c r="AK45" s="34">
        <v>0</v>
      </c>
      <c r="AL45" s="34">
        <v>0</v>
      </c>
      <c r="AM45" s="34">
        <v>3638.5319999999997</v>
      </c>
      <c r="AN45" s="34">
        <v>3638.5319999999997</v>
      </c>
      <c r="AO45" s="34">
        <v>20780.543000999998</v>
      </c>
      <c r="AP45" s="34">
        <v>17142.011000999999</v>
      </c>
      <c r="AQ45" s="34">
        <v>3638.5319999999992</v>
      </c>
      <c r="AR45" s="34">
        <v>4523</v>
      </c>
      <c r="AS45" s="34">
        <v>0</v>
      </c>
    </row>
    <row r="46" spans="2:45" s="1" customFormat="1" ht="12.75" x14ac:dyDescent="0.2">
      <c r="B46" s="31" t="s">
        <v>3798</v>
      </c>
      <c r="C46" s="32" t="s">
        <v>3287</v>
      </c>
      <c r="D46" s="31" t="s">
        <v>3288</v>
      </c>
      <c r="E46" s="31" t="s">
        <v>13</v>
      </c>
      <c r="F46" s="31" t="s">
        <v>11</v>
      </c>
      <c r="G46" s="31" t="s">
        <v>18</v>
      </c>
      <c r="H46" s="31" t="s">
        <v>19</v>
      </c>
      <c r="I46" s="31" t="s">
        <v>10</v>
      </c>
      <c r="J46" s="31" t="s">
        <v>22</v>
      </c>
      <c r="K46" s="31" t="s">
        <v>3289</v>
      </c>
      <c r="L46" s="33">
        <v>979</v>
      </c>
      <c r="M46" s="150">
        <v>15764.572893</v>
      </c>
      <c r="N46" s="34">
        <v>-31155.940000000002</v>
      </c>
      <c r="O46" s="34">
        <v>18672.465598851439</v>
      </c>
      <c r="P46" s="30">
        <v>511.5328929999996</v>
      </c>
      <c r="Q46" s="35">
        <v>1479.4662940000001</v>
      </c>
      <c r="R46" s="36">
        <v>0</v>
      </c>
      <c r="S46" s="36">
        <v>1371.982698286241</v>
      </c>
      <c r="T46" s="36">
        <v>17091.436946851438</v>
      </c>
      <c r="U46" s="37">
        <v>18463.519209187783</v>
      </c>
      <c r="V46" s="38">
        <v>19942.985503187785</v>
      </c>
      <c r="W46" s="34">
        <v>20454.518396187785</v>
      </c>
      <c r="X46" s="34">
        <v>20454.418832137679</v>
      </c>
      <c r="Y46" s="33">
        <v>9.956405010598246E-2</v>
      </c>
      <c r="Z46" s="144">
        <v>0</v>
      </c>
      <c r="AA46" s="34">
        <v>5425.8450405185949</v>
      </c>
      <c r="AB46" s="34">
        <v>13165.536228645629</v>
      </c>
      <c r="AC46" s="34">
        <v>4103.6899999999996</v>
      </c>
      <c r="AD46" s="34">
        <v>339.1234423649999</v>
      </c>
      <c r="AE46" s="34">
        <v>252.14</v>
      </c>
      <c r="AF46" s="34">
        <v>23286.33471152922</v>
      </c>
      <c r="AG46" s="136">
        <v>22349</v>
      </c>
      <c r="AH46" s="34">
        <v>22543.9</v>
      </c>
      <c r="AI46" s="34">
        <v>0</v>
      </c>
      <c r="AJ46" s="34">
        <v>194.9</v>
      </c>
      <c r="AK46" s="34">
        <v>194.9</v>
      </c>
      <c r="AL46" s="34">
        <v>22349</v>
      </c>
      <c r="AM46" s="34">
        <v>22349</v>
      </c>
      <c r="AN46" s="34">
        <v>0</v>
      </c>
      <c r="AO46" s="34">
        <v>511.5328929999996</v>
      </c>
      <c r="AP46" s="34">
        <v>316.63289299999963</v>
      </c>
      <c r="AQ46" s="34">
        <v>194.89999999999998</v>
      </c>
      <c r="AR46" s="34">
        <v>-42516.94</v>
      </c>
      <c r="AS46" s="34">
        <v>11361</v>
      </c>
    </row>
    <row r="47" spans="2:45" s="1" customFormat="1" ht="12.75" x14ac:dyDescent="0.2">
      <c r="B47" s="31" t="s">
        <v>3798</v>
      </c>
      <c r="C47" s="32" t="s">
        <v>423</v>
      </c>
      <c r="D47" s="31" t="s">
        <v>424</v>
      </c>
      <c r="E47" s="31" t="s">
        <v>13</v>
      </c>
      <c r="F47" s="31" t="s">
        <v>11</v>
      </c>
      <c r="G47" s="31" t="s">
        <v>18</v>
      </c>
      <c r="H47" s="31" t="s">
        <v>19</v>
      </c>
      <c r="I47" s="31" t="s">
        <v>10</v>
      </c>
      <c r="J47" s="31" t="s">
        <v>22</v>
      </c>
      <c r="K47" s="31" t="s">
        <v>425</v>
      </c>
      <c r="L47" s="33">
        <v>117</v>
      </c>
      <c r="M47" s="150">
        <v>4560.84429</v>
      </c>
      <c r="N47" s="34">
        <v>618</v>
      </c>
      <c r="O47" s="34">
        <v>0</v>
      </c>
      <c r="P47" s="30">
        <v>6198.2212899999995</v>
      </c>
      <c r="Q47" s="35">
        <v>0</v>
      </c>
      <c r="R47" s="36">
        <v>0</v>
      </c>
      <c r="S47" s="36">
        <v>110.90019200004258</v>
      </c>
      <c r="T47" s="36">
        <v>123.09980799995742</v>
      </c>
      <c r="U47" s="37">
        <v>234.00126184575626</v>
      </c>
      <c r="V47" s="38">
        <v>234.00126184575626</v>
      </c>
      <c r="W47" s="34">
        <v>6432.2225518457553</v>
      </c>
      <c r="X47" s="34">
        <v>110.90019200004281</v>
      </c>
      <c r="Y47" s="33">
        <v>6321.3223598457125</v>
      </c>
      <c r="Z47" s="144">
        <v>0</v>
      </c>
      <c r="AA47" s="34">
        <v>710.15168254910941</v>
      </c>
      <c r="AB47" s="34">
        <v>1382.8335302651321</v>
      </c>
      <c r="AC47" s="34">
        <v>600</v>
      </c>
      <c r="AD47" s="34">
        <v>60.5</v>
      </c>
      <c r="AE47" s="34">
        <v>58.53</v>
      </c>
      <c r="AF47" s="34">
        <v>2812.0152128142417</v>
      </c>
      <c r="AG47" s="136">
        <v>0</v>
      </c>
      <c r="AH47" s="34">
        <v>1144.377</v>
      </c>
      <c r="AI47" s="34">
        <v>0</v>
      </c>
      <c r="AJ47" s="34">
        <v>0</v>
      </c>
      <c r="AK47" s="34">
        <v>0</v>
      </c>
      <c r="AL47" s="34">
        <v>0</v>
      </c>
      <c r="AM47" s="34">
        <v>1144.377</v>
      </c>
      <c r="AN47" s="34">
        <v>1144.377</v>
      </c>
      <c r="AO47" s="34">
        <v>6198.2212899999995</v>
      </c>
      <c r="AP47" s="34">
        <v>5053.8442899999991</v>
      </c>
      <c r="AQ47" s="34">
        <v>1144.3770000000004</v>
      </c>
      <c r="AR47" s="34">
        <v>618</v>
      </c>
      <c r="AS47" s="34">
        <v>0</v>
      </c>
    </row>
    <row r="48" spans="2:45" s="1" customFormat="1" ht="12.75" x14ac:dyDescent="0.2">
      <c r="B48" s="31" t="s">
        <v>3798</v>
      </c>
      <c r="C48" s="32" t="s">
        <v>1964</v>
      </c>
      <c r="D48" s="31" t="s">
        <v>1965</v>
      </c>
      <c r="E48" s="31" t="s">
        <v>13</v>
      </c>
      <c r="F48" s="31" t="s">
        <v>11</v>
      </c>
      <c r="G48" s="31" t="s">
        <v>18</v>
      </c>
      <c r="H48" s="31" t="s">
        <v>19</v>
      </c>
      <c r="I48" s="31" t="s">
        <v>10</v>
      </c>
      <c r="J48" s="31" t="s">
        <v>12</v>
      </c>
      <c r="K48" s="31" t="s">
        <v>1966</v>
      </c>
      <c r="L48" s="33">
        <v>1874</v>
      </c>
      <c r="M48" s="150">
        <v>87062.928079000005</v>
      </c>
      <c r="N48" s="34">
        <v>-87907</v>
      </c>
      <c r="O48" s="34">
        <v>68475.062482152338</v>
      </c>
      <c r="P48" s="30">
        <v>28832.2808869</v>
      </c>
      <c r="Q48" s="35">
        <v>5139.0297069999997</v>
      </c>
      <c r="R48" s="36">
        <v>0</v>
      </c>
      <c r="S48" s="36">
        <v>2160.1051234294009</v>
      </c>
      <c r="T48" s="36">
        <v>29880.088860586366</v>
      </c>
      <c r="U48" s="37">
        <v>32040.366760865374</v>
      </c>
      <c r="V48" s="38">
        <v>37179.396467865372</v>
      </c>
      <c r="W48" s="34">
        <v>66011.677354765372</v>
      </c>
      <c r="X48" s="34">
        <v>40444.040977681725</v>
      </c>
      <c r="Y48" s="33">
        <v>25567.636377083651</v>
      </c>
      <c r="Z48" s="144">
        <v>0</v>
      </c>
      <c r="AA48" s="34">
        <v>1672.1457980170048</v>
      </c>
      <c r="AB48" s="34">
        <v>9895.2062751727917</v>
      </c>
      <c r="AC48" s="34">
        <v>7855.27</v>
      </c>
      <c r="AD48" s="34">
        <v>1518.8783898334457</v>
      </c>
      <c r="AE48" s="34">
        <v>0</v>
      </c>
      <c r="AF48" s="34">
        <v>20941.500463023243</v>
      </c>
      <c r="AG48" s="136">
        <v>3660</v>
      </c>
      <c r="AH48" s="34">
        <v>29676.352807899999</v>
      </c>
      <c r="AI48" s="34">
        <v>0</v>
      </c>
      <c r="AJ48" s="34">
        <v>8706.2928079000012</v>
      </c>
      <c r="AK48" s="34">
        <v>8706.2928079000012</v>
      </c>
      <c r="AL48" s="34">
        <v>3660</v>
      </c>
      <c r="AM48" s="34">
        <v>20970.059999999998</v>
      </c>
      <c r="AN48" s="34">
        <v>17310.059999999998</v>
      </c>
      <c r="AO48" s="34">
        <v>28832.2808869</v>
      </c>
      <c r="AP48" s="34">
        <v>2815.9280790000012</v>
      </c>
      <c r="AQ48" s="34">
        <v>26016.352807899995</v>
      </c>
      <c r="AR48" s="34">
        <v>-87907</v>
      </c>
      <c r="AS48" s="34">
        <v>0</v>
      </c>
    </row>
    <row r="49" spans="2:45" s="1" customFormat="1" ht="12.75" x14ac:dyDescent="0.2">
      <c r="B49" s="31" t="s">
        <v>3798</v>
      </c>
      <c r="C49" s="32" t="s">
        <v>1806</v>
      </c>
      <c r="D49" s="31" t="s">
        <v>1807</v>
      </c>
      <c r="E49" s="31" t="s">
        <v>13</v>
      </c>
      <c r="F49" s="31" t="s">
        <v>11</v>
      </c>
      <c r="G49" s="31" t="s">
        <v>18</v>
      </c>
      <c r="H49" s="31" t="s">
        <v>19</v>
      </c>
      <c r="I49" s="31" t="s">
        <v>10</v>
      </c>
      <c r="J49" s="31" t="s">
        <v>12</v>
      </c>
      <c r="K49" s="31" t="s">
        <v>1808</v>
      </c>
      <c r="L49" s="33">
        <v>2915</v>
      </c>
      <c r="M49" s="150">
        <v>76763.354886000001</v>
      </c>
      <c r="N49" s="34">
        <v>-9034</v>
      </c>
      <c r="O49" s="34">
        <v>0</v>
      </c>
      <c r="P49" s="30">
        <v>107945.35488599999</v>
      </c>
      <c r="Q49" s="35">
        <v>6145.5983779999997</v>
      </c>
      <c r="R49" s="36">
        <v>0</v>
      </c>
      <c r="S49" s="36">
        <v>3568.3512811442274</v>
      </c>
      <c r="T49" s="36">
        <v>2261.6487188557726</v>
      </c>
      <c r="U49" s="37">
        <v>5830.0314382938413</v>
      </c>
      <c r="V49" s="38">
        <v>11975.62981629384</v>
      </c>
      <c r="W49" s="34">
        <v>119920.98470229382</v>
      </c>
      <c r="X49" s="34">
        <v>6690.6586521442368</v>
      </c>
      <c r="Y49" s="33">
        <v>113230.32605014958</v>
      </c>
      <c r="Z49" s="144">
        <v>0</v>
      </c>
      <c r="AA49" s="34">
        <v>4519.2783515487245</v>
      </c>
      <c r="AB49" s="34">
        <v>17619.885414005217</v>
      </c>
      <c r="AC49" s="34">
        <v>16610.580000000002</v>
      </c>
      <c r="AD49" s="34">
        <v>423.91921624999998</v>
      </c>
      <c r="AE49" s="34">
        <v>884.66</v>
      </c>
      <c r="AF49" s="34">
        <v>40058.32298180394</v>
      </c>
      <c r="AG49" s="136">
        <v>82646</v>
      </c>
      <c r="AH49" s="34">
        <v>83946</v>
      </c>
      <c r="AI49" s="34">
        <v>0</v>
      </c>
      <c r="AJ49" s="34">
        <v>1300</v>
      </c>
      <c r="AK49" s="34">
        <v>1300</v>
      </c>
      <c r="AL49" s="34">
        <v>82646</v>
      </c>
      <c r="AM49" s="34">
        <v>82646</v>
      </c>
      <c r="AN49" s="34">
        <v>0</v>
      </c>
      <c r="AO49" s="34">
        <v>107945.35488599999</v>
      </c>
      <c r="AP49" s="34">
        <v>106645.35488599999</v>
      </c>
      <c r="AQ49" s="34">
        <v>1300</v>
      </c>
      <c r="AR49" s="34">
        <v>-9034</v>
      </c>
      <c r="AS49" s="34">
        <v>0</v>
      </c>
    </row>
    <row r="50" spans="2:45" s="1" customFormat="1" ht="12.75" x14ac:dyDescent="0.2">
      <c r="B50" s="31" t="s">
        <v>3798</v>
      </c>
      <c r="C50" s="32" t="s">
        <v>2063</v>
      </c>
      <c r="D50" s="31" t="s">
        <v>2064</v>
      </c>
      <c r="E50" s="31" t="s">
        <v>13</v>
      </c>
      <c r="F50" s="31" t="s">
        <v>11</v>
      </c>
      <c r="G50" s="31" t="s">
        <v>18</v>
      </c>
      <c r="H50" s="31" t="s">
        <v>19</v>
      </c>
      <c r="I50" s="31" t="s">
        <v>10</v>
      </c>
      <c r="J50" s="31" t="s">
        <v>22</v>
      </c>
      <c r="K50" s="31" t="s">
        <v>2065</v>
      </c>
      <c r="L50" s="33">
        <v>850</v>
      </c>
      <c r="M50" s="150">
        <v>44368.204037000003</v>
      </c>
      <c r="N50" s="34">
        <v>20417.7</v>
      </c>
      <c r="O50" s="34">
        <v>0</v>
      </c>
      <c r="P50" s="30">
        <v>74397.504037000006</v>
      </c>
      <c r="Q50" s="35">
        <v>1547.2606290000001</v>
      </c>
      <c r="R50" s="36">
        <v>0</v>
      </c>
      <c r="S50" s="36">
        <v>594.59140800022828</v>
      </c>
      <c r="T50" s="36">
        <v>1105.4085919997717</v>
      </c>
      <c r="U50" s="37">
        <v>1700.0091672554943</v>
      </c>
      <c r="V50" s="38">
        <v>3247.2697962554944</v>
      </c>
      <c r="W50" s="34">
        <v>77644.773833255502</v>
      </c>
      <c r="X50" s="34">
        <v>1114.8588900002214</v>
      </c>
      <c r="Y50" s="33">
        <v>76529.91494325528</v>
      </c>
      <c r="Z50" s="144">
        <v>0</v>
      </c>
      <c r="AA50" s="34">
        <v>4481.8076335452133</v>
      </c>
      <c r="AB50" s="34">
        <v>8056.2296297862458</v>
      </c>
      <c r="AC50" s="34">
        <v>4291.57</v>
      </c>
      <c r="AD50" s="34">
        <v>0</v>
      </c>
      <c r="AE50" s="34">
        <v>0</v>
      </c>
      <c r="AF50" s="34">
        <v>16829.607263331458</v>
      </c>
      <c r="AG50" s="136">
        <v>11317</v>
      </c>
      <c r="AH50" s="34">
        <v>11664.6</v>
      </c>
      <c r="AI50" s="34">
        <v>0</v>
      </c>
      <c r="AJ50" s="34">
        <v>347.6</v>
      </c>
      <c r="AK50" s="34">
        <v>347.6</v>
      </c>
      <c r="AL50" s="34">
        <v>11317</v>
      </c>
      <c r="AM50" s="34">
        <v>11317</v>
      </c>
      <c r="AN50" s="34">
        <v>0</v>
      </c>
      <c r="AO50" s="34">
        <v>74397.504037000006</v>
      </c>
      <c r="AP50" s="34">
        <v>74049.904037</v>
      </c>
      <c r="AQ50" s="34">
        <v>347.60000000000582</v>
      </c>
      <c r="AR50" s="34">
        <v>-4055</v>
      </c>
      <c r="AS50" s="34">
        <v>24472.7</v>
      </c>
    </row>
    <row r="51" spans="2:45" s="1" customFormat="1" ht="12.75" x14ac:dyDescent="0.2">
      <c r="B51" s="31" t="s">
        <v>3798</v>
      </c>
      <c r="C51" s="32" t="s">
        <v>1398</v>
      </c>
      <c r="D51" s="31" t="s">
        <v>1399</v>
      </c>
      <c r="E51" s="31" t="s">
        <v>13</v>
      </c>
      <c r="F51" s="31" t="s">
        <v>11</v>
      </c>
      <c r="G51" s="31" t="s">
        <v>18</v>
      </c>
      <c r="H51" s="31" t="s">
        <v>19</v>
      </c>
      <c r="I51" s="31" t="s">
        <v>10</v>
      </c>
      <c r="J51" s="31" t="s">
        <v>22</v>
      </c>
      <c r="K51" s="31" t="s">
        <v>1400</v>
      </c>
      <c r="L51" s="33">
        <v>88</v>
      </c>
      <c r="M51" s="150">
        <v>2739.9615530000001</v>
      </c>
      <c r="N51" s="34">
        <v>-1225</v>
      </c>
      <c r="O51" s="34">
        <v>951.00384469999995</v>
      </c>
      <c r="P51" s="30">
        <v>5788.9577083000004</v>
      </c>
      <c r="Q51" s="35">
        <v>392.83427399999999</v>
      </c>
      <c r="R51" s="36">
        <v>0</v>
      </c>
      <c r="S51" s="36">
        <v>356.00238057156531</v>
      </c>
      <c r="T51" s="36">
        <v>-9.7277508434160609</v>
      </c>
      <c r="U51" s="37">
        <v>346.2764970152092</v>
      </c>
      <c r="V51" s="38">
        <v>739.11077101520914</v>
      </c>
      <c r="W51" s="34">
        <v>6528.0684793152095</v>
      </c>
      <c r="X51" s="34">
        <v>667.50446357156579</v>
      </c>
      <c r="Y51" s="33">
        <v>5860.5640157436437</v>
      </c>
      <c r="Z51" s="144">
        <v>0</v>
      </c>
      <c r="AA51" s="34">
        <v>3153.7222102559967</v>
      </c>
      <c r="AB51" s="34">
        <v>929.90017283812801</v>
      </c>
      <c r="AC51" s="34">
        <v>734.86</v>
      </c>
      <c r="AD51" s="34">
        <v>388</v>
      </c>
      <c r="AE51" s="34">
        <v>0</v>
      </c>
      <c r="AF51" s="34">
        <v>5206.482383094125</v>
      </c>
      <c r="AG51" s="136">
        <v>4000</v>
      </c>
      <c r="AH51" s="34">
        <v>4273.9961553000003</v>
      </c>
      <c r="AI51" s="34">
        <v>0</v>
      </c>
      <c r="AJ51" s="34">
        <v>273.9961553</v>
      </c>
      <c r="AK51" s="34">
        <v>273.9961553</v>
      </c>
      <c r="AL51" s="34">
        <v>4000</v>
      </c>
      <c r="AM51" s="34">
        <v>4000</v>
      </c>
      <c r="AN51" s="34">
        <v>0</v>
      </c>
      <c r="AO51" s="34">
        <v>5788.9577083000004</v>
      </c>
      <c r="AP51" s="34">
        <v>5514.9615530000001</v>
      </c>
      <c r="AQ51" s="34">
        <v>273.99615530000028</v>
      </c>
      <c r="AR51" s="34">
        <v>-1225</v>
      </c>
      <c r="AS51" s="34">
        <v>0</v>
      </c>
    </row>
    <row r="52" spans="2:45" s="1" customFormat="1" ht="12.75" x14ac:dyDescent="0.2">
      <c r="B52" s="31" t="s">
        <v>3798</v>
      </c>
      <c r="C52" s="32" t="s">
        <v>1148</v>
      </c>
      <c r="D52" s="31" t="s">
        <v>1149</v>
      </c>
      <c r="E52" s="31" t="s">
        <v>13</v>
      </c>
      <c r="F52" s="31" t="s">
        <v>11</v>
      </c>
      <c r="G52" s="31" t="s">
        <v>18</v>
      </c>
      <c r="H52" s="31" t="s">
        <v>19</v>
      </c>
      <c r="I52" s="31" t="s">
        <v>10</v>
      </c>
      <c r="J52" s="31" t="s">
        <v>22</v>
      </c>
      <c r="K52" s="31" t="s">
        <v>1150</v>
      </c>
      <c r="L52" s="33">
        <v>397</v>
      </c>
      <c r="M52" s="150">
        <v>39241.555673000003</v>
      </c>
      <c r="N52" s="34">
        <v>-17408</v>
      </c>
      <c r="O52" s="34">
        <v>11672.720783325805</v>
      </c>
      <c r="P52" s="30">
        <v>26583.112673000003</v>
      </c>
      <c r="Q52" s="35">
        <v>2503.4924380000002</v>
      </c>
      <c r="R52" s="36">
        <v>0</v>
      </c>
      <c r="S52" s="36">
        <v>131.75704342862201</v>
      </c>
      <c r="T52" s="36">
        <v>662.24295657137804</v>
      </c>
      <c r="U52" s="37">
        <v>794.00428164756613</v>
      </c>
      <c r="V52" s="38">
        <v>3297.4967196475664</v>
      </c>
      <c r="W52" s="34">
        <v>29880.60939264757</v>
      </c>
      <c r="X52" s="34">
        <v>247.04445642861901</v>
      </c>
      <c r="Y52" s="33">
        <v>29633.564936218951</v>
      </c>
      <c r="Z52" s="144">
        <v>0</v>
      </c>
      <c r="AA52" s="34">
        <v>201.21223822044686</v>
      </c>
      <c r="AB52" s="34">
        <v>1717.93541153925</v>
      </c>
      <c r="AC52" s="34">
        <v>1664.11</v>
      </c>
      <c r="AD52" s="34">
        <v>0</v>
      </c>
      <c r="AE52" s="34">
        <v>0</v>
      </c>
      <c r="AF52" s="34">
        <v>3583.2576497596965</v>
      </c>
      <c r="AG52" s="136">
        <v>2240</v>
      </c>
      <c r="AH52" s="34">
        <v>5101.5569999999989</v>
      </c>
      <c r="AI52" s="34">
        <v>0</v>
      </c>
      <c r="AJ52" s="34">
        <v>1218.5</v>
      </c>
      <c r="AK52" s="34">
        <v>1218.5</v>
      </c>
      <c r="AL52" s="34">
        <v>2240</v>
      </c>
      <c r="AM52" s="34">
        <v>3883.0569999999993</v>
      </c>
      <c r="AN52" s="34">
        <v>1643.0569999999993</v>
      </c>
      <c r="AO52" s="34">
        <v>26583.112673000003</v>
      </c>
      <c r="AP52" s="34">
        <v>23721.555673000003</v>
      </c>
      <c r="AQ52" s="34">
        <v>2861.5570000000007</v>
      </c>
      <c r="AR52" s="34">
        <v>-17408</v>
      </c>
      <c r="AS52" s="34">
        <v>0</v>
      </c>
    </row>
    <row r="53" spans="2:45" s="1" customFormat="1" ht="12.75" x14ac:dyDescent="0.2">
      <c r="B53" s="31" t="s">
        <v>3798</v>
      </c>
      <c r="C53" s="32" t="s">
        <v>2465</v>
      </c>
      <c r="D53" s="31" t="s">
        <v>2466</v>
      </c>
      <c r="E53" s="31" t="s">
        <v>13</v>
      </c>
      <c r="F53" s="31" t="s">
        <v>11</v>
      </c>
      <c r="G53" s="31" t="s">
        <v>18</v>
      </c>
      <c r="H53" s="31" t="s">
        <v>19</v>
      </c>
      <c r="I53" s="31" t="s">
        <v>10</v>
      </c>
      <c r="J53" s="31" t="s">
        <v>12</v>
      </c>
      <c r="K53" s="31" t="s">
        <v>2467</v>
      </c>
      <c r="L53" s="33">
        <v>4356</v>
      </c>
      <c r="M53" s="150">
        <v>155977.66584100001</v>
      </c>
      <c r="N53" s="34">
        <v>-28046</v>
      </c>
      <c r="O53" s="34">
        <v>0</v>
      </c>
      <c r="P53" s="30">
        <v>99317.665841000009</v>
      </c>
      <c r="Q53" s="35">
        <v>8767.3291530000006</v>
      </c>
      <c r="R53" s="36">
        <v>0</v>
      </c>
      <c r="S53" s="36">
        <v>4746.1760914303941</v>
      </c>
      <c r="T53" s="36">
        <v>3965.8239085696059</v>
      </c>
      <c r="U53" s="37">
        <v>8712.0469794881556</v>
      </c>
      <c r="V53" s="38">
        <v>17479.376132488156</v>
      </c>
      <c r="W53" s="34">
        <v>116797.04197348817</v>
      </c>
      <c r="X53" s="34">
        <v>8899.0801714304107</v>
      </c>
      <c r="Y53" s="33">
        <v>107897.96180205776</v>
      </c>
      <c r="Z53" s="144">
        <v>0</v>
      </c>
      <c r="AA53" s="34">
        <v>7548.4573069799762</v>
      </c>
      <c r="AB53" s="34">
        <v>27930.127659965587</v>
      </c>
      <c r="AC53" s="34">
        <v>18259.099999999999</v>
      </c>
      <c r="AD53" s="34">
        <v>2572.1265487999999</v>
      </c>
      <c r="AE53" s="34">
        <v>837.44</v>
      </c>
      <c r="AF53" s="34">
        <v>57147.251515745564</v>
      </c>
      <c r="AG53" s="136">
        <v>120530</v>
      </c>
      <c r="AH53" s="34">
        <v>131030</v>
      </c>
      <c r="AI53" s="34">
        <v>0</v>
      </c>
      <c r="AJ53" s="34">
        <v>10500</v>
      </c>
      <c r="AK53" s="34">
        <v>10500</v>
      </c>
      <c r="AL53" s="34">
        <v>120530</v>
      </c>
      <c r="AM53" s="34">
        <v>120530</v>
      </c>
      <c r="AN53" s="34">
        <v>0</v>
      </c>
      <c r="AO53" s="34">
        <v>99317.665841000009</v>
      </c>
      <c r="AP53" s="34">
        <v>88817.665841000009</v>
      </c>
      <c r="AQ53" s="34">
        <v>10500</v>
      </c>
      <c r="AR53" s="34">
        <v>-28046</v>
      </c>
      <c r="AS53" s="34">
        <v>0</v>
      </c>
    </row>
    <row r="54" spans="2:45" s="1" customFormat="1" ht="12.75" x14ac:dyDescent="0.2">
      <c r="B54" s="31" t="s">
        <v>3798</v>
      </c>
      <c r="C54" s="32" t="s">
        <v>3668</v>
      </c>
      <c r="D54" s="31" t="s">
        <v>3669</v>
      </c>
      <c r="E54" s="31" t="s">
        <v>13</v>
      </c>
      <c r="F54" s="31" t="s">
        <v>11</v>
      </c>
      <c r="G54" s="31" t="s">
        <v>18</v>
      </c>
      <c r="H54" s="31" t="s">
        <v>19</v>
      </c>
      <c r="I54" s="31" t="s">
        <v>10</v>
      </c>
      <c r="J54" s="31" t="s">
        <v>22</v>
      </c>
      <c r="K54" s="31" t="s">
        <v>3670</v>
      </c>
      <c r="L54" s="33">
        <v>142</v>
      </c>
      <c r="M54" s="150">
        <v>3564.5244650000004</v>
      </c>
      <c r="N54" s="34">
        <v>19168</v>
      </c>
      <c r="O54" s="34">
        <v>0</v>
      </c>
      <c r="P54" s="30">
        <v>24121.426465</v>
      </c>
      <c r="Q54" s="35">
        <v>0</v>
      </c>
      <c r="R54" s="36">
        <v>0</v>
      </c>
      <c r="S54" s="36">
        <v>48.412704000018593</v>
      </c>
      <c r="T54" s="36">
        <v>235.58729599998139</v>
      </c>
      <c r="U54" s="37">
        <v>284.00153147091783</v>
      </c>
      <c r="V54" s="38">
        <v>284.00153147091783</v>
      </c>
      <c r="W54" s="34">
        <v>24405.427996470917</v>
      </c>
      <c r="X54" s="34">
        <v>48.412704000020312</v>
      </c>
      <c r="Y54" s="33">
        <v>24357.015292470896</v>
      </c>
      <c r="Z54" s="144">
        <v>0</v>
      </c>
      <c r="AA54" s="34">
        <v>1639.1663694553588</v>
      </c>
      <c r="AB54" s="34">
        <v>738.61768211889864</v>
      </c>
      <c r="AC54" s="34">
        <v>659.73</v>
      </c>
      <c r="AD54" s="34">
        <v>0</v>
      </c>
      <c r="AE54" s="34">
        <v>0</v>
      </c>
      <c r="AF54" s="34">
        <v>3037.5140515742573</v>
      </c>
      <c r="AG54" s="136">
        <v>0</v>
      </c>
      <c r="AH54" s="34">
        <v>1388.9019999999998</v>
      </c>
      <c r="AI54" s="34">
        <v>0</v>
      </c>
      <c r="AJ54" s="34">
        <v>0</v>
      </c>
      <c r="AK54" s="34">
        <v>0</v>
      </c>
      <c r="AL54" s="34">
        <v>0</v>
      </c>
      <c r="AM54" s="34">
        <v>1388.9019999999998</v>
      </c>
      <c r="AN54" s="34">
        <v>1388.9019999999998</v>
      </c>
      <c r="AO54" s="34">
        <v>24121.426465</v>
      </c>
      <c r="AP54" s="34">
        <v>22732.524465000002</v>
      </c>
      <c r="AQ54" s="34">
        <v>1388.9019999999982</v>
      </c>
      <c r="AR54" s="34">
        <v>19168</v>
      </c>
      <c r="AS54" s="34">
        <v>0</v>
      </c>
    </row>
    <row r="55" spans="2:45" s="1" customFormat="1" ht="12.75" x14ac:dyDescent="0.2">
      <c r="B55" s="31" t="s">
        <v>3798</v>
      </c>
      <c r="C55" s="32" t="s">
        <v>2285</v>
      </c>
      <c r="D55" s="31" t="s">
        <v>2286</v>
      </c>
      <c r="E55" s="31" t="s">
        <v>13</v>
      </c>
      <c r="F55" s="31" t="s">
        <v>11</v>
      </c>
      <c r="G55" s="31" t="s">
        <v>18</v>
      </c>
      <c r="H55" s="31" t="s">
        <v>19</v>
      </c>
      <c r="I55" s="31" t="s">
        <v>10</v>
      </c>
      <c r="J55" s="31" t="s">
        <v>12</v>
      </c>
      <c r="K55" s="31" t="s">
        <v>2287</v>
      </c>
      <c r="L55" s="33">
        <v>1902</v>
      </c>
      <c r="M55" s="150">
        <v>88013.989464999991</v>
      </c>
      <c r="N55" s="34">
        <v>-56259</v>
      </c>
      <c r="O55" s="34">
        <v>46100.3698381914</v>
      </c>
      <c r="P55" s="30">
        <v>48538.369464999989</v>
      </c>
      <c r="Q55" s="35">
        <v>6670.6018969999996</v>
      </c>
      <c r="R55" s="36">
        <v>0</v>
      </c>
      <c r="S55" s="36">
        <v>2941.585790858273</v>
      </c>
      <c r="T55" s="36">
        <v>862.41420914172704</v>
      </c>
      <c r="U55" s="37">
        <v>3804.0205130822937</v>
      </c>
      <c r="V55" s="38">
        <v>10474.622410082293</v>
      </c>
      <c r="W55" s="34">
        <v>59012.991875082284</v>
      </c>
      <c r="X55" s="34">
        <v>5515.4733578582745</v>
      </c>
      <c r="Y55" s="33">
        <v>53497.518517224009</v>
      </c>
      <c r="Z55" s="144">
        <v>1685.0246938630057</v>
      </c>
      <c r="AA55" s="34">
        <v>2083.9338126482826</v>
      </c>
      <c r="AB55" s="34">
        <v>13903.891727586521</v>
      </c>
      <c r="AC55" s="34">
        <v>7972.64</v>
      </c>
      <c r="AD55" s="34">
        <v>2098.5</v>
      </c>
      <c r="AE55" s="34">
        <v>172.43</v>
      </c>
      <c r="AF55" s="34">
        <v>27916.420234097808</v>
      </c>
      <c r="AG55" s="136">
        <v>18857</v>
      </c>
      <c r="AH55" s="34">
        <v>21783.379999999997</v>
      </c>
      <c r="AI55" s="34">
        <v>0</v>
      </c>
      <c r="AJ55" s="34">
        <v>500</v>
      </c>
      <c r="AK55" s="34">
        <v>500</v>
      </c>
      <c r="AL55" s="34">
        <v>18857</v>
      </c>
      <c r="AM55" s="34">
        <v>21283.379999999997</v>
      </c>
      <c r="AN55" s="34">
        <v>2426.3799999999974</v>
      </c>
      <c r="AO55" s="34">
        <v>48538.369464999989</v>
      </c>
      <c r="AP55" s="34">
        <v>45611.989464999991</v>
      </c>
      <c r="AQ55" s="34">
        <v>2926.3799999999974</v>
      </c>
      <c r="AR55" s="34">
        <v>-56259</v>
      </c>
      <c r="AS55" s="34">
        <v>0</v>
      </c>
    </row>
    <row r="56" spans="2:45" s="1" customFormat="1" ht="12.75" x14ac:dyDescent="0.2">
      <c r="B56" s="31" t="s">
        <v>3798</v>
      </c>
      <c r="C56" s="32" t="s">
        <v>3485</v>
      </c>
      <c r="D56" s="31" t="s">
        <v>3486</v>
      </c>
      <c r="E56" s="31" t="s">
        <v>13</v>
      </c>
      <c r="F56" s="31" t="s">
        <v>11</v>
      </c>
      <c r="G56" s="31" t="s">
        <v>18</v>
      </c>
      <c r="H56" s="31" t="s">
        <v>19</v>
      </c>
      <c r="I56" s="31" t="s">
        <v>10</v>
      </c>
      <c r="J56" s="31" t="s">
        <v>22</v>
      </c>
      <c r="K56" s="31" t="s">
        <v>3487</v>
      </c>
      <c r="L56" s="33">
        <v>459</v>
      </c>
      <c r="M56" s="150">
        <v>15702.028288</v>
      </c>
      <c r="N56" s="34">
        <v>-479</v>
      </c>
      <c r="O56" s="34">
        <v>0</v>
      </c>
      <c r="P56" s="30">
        <v>16793.928287999999</v>
      </c>
      <c r="Q56" s="35">
        <v>0</v>
      </c>
      <c r="R56" s="36">
        <v>0</v>
      </c>
      <c r="S56" s="36">
        <v>5.1834628571448471</v>
      </c>
      <c r="T56" s="36">
        <v>912.81653714285517</v>
      </c>
      <c r="U56" s="37">
        <v>918.00495031796686</v>
      </c>
      <c r="V56" s="38">
        <v>918.00495031796686</v>
      </c>
      <c r="W56" s="34">
        <v>17711.933238317964</v>
      </c>
      <c r="X56" s="34">
        <v>5.1834628571450594</v>
      </c>
      <c r="Y56" s="33">
        <v>17706.749775460819</v>
      </c>
      <c r="Z56" s="144">
        <v>0</v>
      </c>
      <c r="AA56" s="34">
        <v>1143.1567855440112</v>
      </c>
      <c r="AB56" s="34">
        <v>2633.7333073784312</v>
      </c>
      <c r="AC56" s="34">
        <v>3219.75</v>
      </c>
      <c r="AD56" s="34">
        <v>494.5</v>
      </c>
      <c r="AE56" s="34">
        <v>0</v>
      </c>
      <c r="AF56" s="34">
        <v>7491.1400929224419</v>
      </c>
      <c r="AG56" s="136">
        <v>5033</v>
      </c>
      <c r="AH56" s="34">
        <v>5497.9</v>
      </c>
      <c r="AI56" s="34">
        <v>0</v>
      </c>
      <c r="AJ56" s="34">
        <v>464.90000000000003</v>
      </c>
      <c r="AK56" s="34">
        <v>464.90000000000003</v>
      </c>
      <c r="AL56" s="34">
        <v>5033</v>
      </c>
      <c r="AM56" s="34">
        <v>5033</v>
      </c>
      <c r="AN56" s="34">
        <v>0</v>
      </c>
      <c r="AO56" s="34">
        <v>16793.928287999999</v>
      </c>
      <c r="AP56" s="34">
        <v>16329.028288</v>
      </c>
      <c r="AQ56" s="34">
        <v>464.90000000000146</v>
      </c>
      <c r="AR56" s="34">
        <v>-479</v>
      </c>
      <c r="AS56" s="34">
        <v>0</v>
      </c>
    </row>
    <row r="57" spans="2:45" s="1" customFormat="1" ht="12.75" x14ac:dyDescent="0.2">
      <c r="B57" s="31" t="s">
        <v>3798</v>
      </c>
      <c r="C57" s="32" t="s">
        <v>504</v>
      </c>
      <c r="D57" s="31" t="s">
        <v>505</v>
      </c>
      <c r="E57" s="31" t="s">
        <v>13</v>
      </c>
      <c r="F57" s="31" t="s">
        <v>11</v>
      </c>
      <c r="G57" s="31" t="s">
        <v>18</v>
      </c>
      <c r="H57" s="31" t="s">
        <v>19</v>
      </c>
      <c r="I57" s="31" t="s">
        <v>10</v>
      </c>
      <c r="J57" s="31" t="s">
        <v>12</v>
      </c>
      <c r="K57" s="31" t="s">
        <v>506</v>
      </c>
      <c r="L57" s="33">
        <v>1468</v>
      </c>
      <c r="M57" s="150">
        <v>34222.018928999998</v>
      </c>
      <c r="N57" s="34">
        <v>-26866</v>
      </c>
      <c r="O57" s="34">
        <v>8960.6680364904369</v>
      </c>
      <c r="P57" s="30">
        <v>9928.9189289999995</v>
      </c>
      <c r="Q57" s="35">
        <v>2933.7584510000002</v>
      </c>
      <c r="R57" s="36">
        <v>0</v>
      </c>
      <c r="S57" s="36">
        <v>1878.3647645721501</v>
      </c>
      <c r="T57" s="36">
        <v>1057.6352354278499</v>
      </c>
      <c r="U57" s="37">
        <v>2936.0158323894889</v>
      </c>
      <c r="V57" s="38">
        <v>5869.774283389489</v>
      </c>
      <c r="W57" s="34">
        <v>15798.693212389488</v>
      </c>
      <c r="X57" s="34">
        <v>3521.9339335721506</v>
      </c>
      <c r="Y57" s="33">
        <v>12276.759278817337</v>
      </c>
      <c r="Z57" s="144">
        <v>0</v>
      </c>
      <c r="AA57" s="34">
        <v>1208.7780479858643</v>
      </c>
      <c r="AB57" s="34">
        <v>10381.134988304935</v>
      </c>
      <c r="AC57" s="34">
        <v>6153.43</v>
      </c>
      <c r="AD57" s="34">
        <v>629.96937500000001</v>
      </c>
      <c r="AE57" s="34">
        <v>99.5</v>
      </c>
      <c r="AF57" s="34">
        <v>18472.812411290801</v>
      </c>
      <c r="AG57" s="136">
        <v>30879</v>
      </c>
      <c r="AH57" s="34">
        <v>33042.9</v>
      </c>
      <c r="AI57" s="34">
        <v>0</v>
      </c>
      <c r="AJ57" s="34">
        <v>2163.9</v>
      </c>
      <c r="AK57" s="34">
        <v>2163.9</v>
      </c>
      <c r="AL57" s="34">
        <v>30879</v>
      </c>
      <c r="AM57" s="34">
        <v>30879</v>
      </c>
      <c r="AN57" s="34">
        <v>0</v>
      </c>
      <c r="AO57" s="34">
        <v>9928.9189289999995</v>
      </c>
      <c r="AP57" s="34">
        <v>7765.0189289999998</v>
      </c>
      <c r="AQ57" s="34">
        <v>2163.8999999999996</v>
      </c>
      <c r="AR57" s="34">
        <v>-26866</v>
      </c>
      <c r="AS57" s="34">
        <v>0</v>
      </c>
    </row>
    <row r="58" spans="2:45" s="1" customFormat="1" ht="12.75" x14ac:dyDescent="0.2">
      <c r="B58" s="31" t="s">
        <v>3798</v>
      </c>
      <c r="C58" s="32" t="s">
        <v>1593</v>
      </c>
      <c r="D58" s="31" t="s">
        <v>1594</v>
      </c>
      <c r="E58" s="31" t="s">
        <v>13</v>
      </c>
      <c r="F58" s="31" t="s">
        <v>11</v>
      </c>
      <c r="G58" s="31" t="s">
        <v>18</v>
      </c>
      <c r="H58" s="31" t="s">
        <v>19</v>
      </c>
      <c r="I58" s="31" t="s">
        <v>10</v>
      </c>
      <c r="J58" s="31" t="s">
        <v>22</v>
      </c>
      <c r="K58" s="31" t="s">
        <v>1595</v>
      </c>
      <c r="L58" s="33">
        <v>626</v>
      </c>
      <c r="M58" s="150">
        <v>39954.306477000006</v>
      </c>
      <c r="N58" s="34">
        <v>29898</v>
      </c>
      <c r="O58" s="34">
        <v>0</v>
      </c>
      <c r="P58" s="30">
        <v>75975.212477000008</v>
      </c>
      <c r="Q58" s="35">
        <v>527.20834000000002</v>
      </c>
      <c r="R58" s="36">
        <v>0</v>
      </c>
      <c r="S58" s="36">
        <v>362.57192228585353</v>
      </c>
      <c r="T58" s="36">
        <v>889.42807771414641</v>
      </c>
      <c r="U58" s="37">
        <v>1252.0067514140464</v>
      </c>
      <c r="V58" s="38">
        <v>1779.2150914140466</v>
      </c>
      <c r="W58" s="34">
        <v>77754.427568414059</v>
      </c>
      <c r="X58" s="34">
        <v>679.82235428587592</v>
      </c>
      <c r="Y58" s="33">
        <v>77074.605214128183</v>
      </c>
      <c r="Z58" s="144">
        <v>0</v>
      </c>
      <c r="AA58" s="34">
        <v>1646.2126106319888</v>
      </c>
      <c r="AB58" s="34">
        <v>2124.5417959066167</v>
      </c>
      <c r="AC58" s="34">
        <v>2641.36</v>
      </c>
      <c r="AD58" s="34">
        <v>1739.0711091999997</v>
      </c>
      <c r="AE58" s="34">
        <v>227</v>
      </c>
      <c r="AF58" s="34">
        <v>8378.1855157386053</v>
      </c>
      <c r="AG58" s="136">
        <v>0</v>
      </c>
      <c r="AH58" s="34">
        <v>6122.905999999999</v>
      </c>
      <c r="AI58" s="34">
        <v>0</v>
      </c>
      <c r="AJ58" s="34">
        <v>0</v>
      </c>
      <c r="AK58" s="34">
        <v>0</v>
      </c>
      <c r="AL58" s="34">
        <v>0</v>
      </c>
      <c r="AM58" s="34">
        <v>6122.905999999999</v>
      </c>
      <c r="AN58" s="34">
        <v>6122.905999999999</v>
      </c>
      <c r="AO58" s="34">
        <v>75975.212477000008</v>
      </c>
      <c r="AP58" s="34">
        <v>69852.306477000006</v>
      </c>
      <c r="AQ58" s="34">
        <v>6122.9060000000027</v>
      </c>
      <c r="AR58" s="34">
        <v>29898</v>
      </c>
      <c r="AS58" s="34">
        <v>0</v>
      </c>
    </row>
    <row r="59" spans="2:45" s="1" customFormat="1" ht="12.75" x14ac:dyDescent="0.2">
      <c r="B59" s="31" t="s">
        <v>3798</v>
      </c>
      <c r="C59" s="32" t="s">
        <v>3440</v>
      </c>
      <c r="D59" s="31" t="s">
        <v>3441</v>
      </c>
      <c r="E59" s="31" t="s">
        <v>13</v>
      </c>
      <c r="F59" s="31" t="s">
        <v>11</v>
      </c>
      <c r="G59" s="31" t="s">
        <v>18</v>
      </c>
      <c r="H59" s="31" t="s">
        <v>19</v>
      </c>
      <c r="I59" s="31" t="s">
        <v>10</v>
      </c>
      <c r="J59" s="31" t="s">
        <v>14</v>
      </c>
      <c r="K59" s="31" t="s">
        <v>3442</v>
      </c>
      <c r="L59" s="33">
        <v>5001</v>
      </c>
      <c r="M59" s="150">
        <v>138068.51943399999</v>
      </c>
      <c r="N59" s="34">
        <v>-77425</v>
      </c>
      <c r="O59" s="34">
        <v>63270.486277382675</v>
      </c>
      <c r="P59" s="30">
        <v>121528.37137740001</v>
      </c>
      <c r="Q59" s="35">
        <v>15770.554437000001</v>
      </c>
      <c r="R59" s="36">
        <v>0</v>
      </c>
      <c r="S59" s="36">
        <v>5617.1845040021572</v>
      </c>
      <c r="T59" s="36">
        <v>4384.8154959978428</v>
      </c>
      <c r="U59" s="37">
        <v>10002.053935817325</v>
      </c>
      <c r="V59" s="38">
        <v>25772.608372817325</v>
      </c>
      <c r="W59" s="34">
        <v>147300.97975021735</v>
      </c>
      <c r="X59" s="34">
        <v>10532.220945002162</v>
      </c>
      <c r="Y59" s="33">
        <v>136768.75880521518</v>
      </c>
      <c r="Z59" s="144">
        <v>0</v>
      </c>
      <c r="AA59" s="34">
        <v>8338.9414473736142</v>
      </c>
      <c r="AB59" s="34">
        <v>41515.466826271688</v>
      </c>
      <c r="AC59" s="34">
        <v>20962.759999999998</v>
      </c>
      <c r="AD59" s="34">
        <v>4683.5845080625004</v>
      </c>
      <c r="AE59" s="34">
        <v>5867.4</v>
      </c>
      <c r="AF59" s="34">
        <v>81368.152781707788</v>
      </c>
      <c r="AG59" s="136">
        <v>55454</v>
      </c>
      <c r="AH59" s="34">
        <v>69260.851943400005</v>
      </c>
      <c r="AI59" s="34">
        <v>0</v>
      </c>
      <c r="AJ59" s="34">
        <v>13806.851943399999</v>
      </c>
      <c r="AK59" s="34">
        <v>13806.851943399999</v>
      </c>
      <c r="AL59" s="34">
        <v>55454</v>
      </c>
      <c r="AM59" s="34">
        <v>55454</v>
      </c>
      <c r="AN59" s="34">
        <v>0</v>
      </c>
      <c r="AO59" s="34">
        <v>121528.37137740001</v>
      </c>
      <c r="AP59" s="34">
        <v>107721.519434</v>
      </c>
      <c r="AQ59" s="34">
        <v>13806.85194339999</v>
      </c>
      <c r="AR59" s="34">
        <v>-77425</v>
      </c>
      <c r="AS59" s="34">
        <v>0</v>
      </c>
    </row>
    <row r="60" spans="2:45" s="1" customFormat="1" ht="12.75" x14ac:dyDescent="0.2">
      <c r="B60" s="31" t="s">
        <v>3798</v>
      </c>
      <c r="C60" s="32" t="s">
        <v>525</v>
      </c>
      <c r="D60" s="31" t="s">
        <v>526</v>
      </c>
      <c r="E60" s="31" t="s">
        <v>13</v>
      </c>
      <c r="F60" s="31" t="s">
        <v>11</v>
      </c>
      <c r="G60" s="31" t="s">
        <v>18</v>
      </c>
      <c r="H60" s="31" t="s">
        <v>19</v>
      </c>
      <c r="I60" s="31" t="s">
        <v>10</v>
      </c>
      <c r="J60" s="31" t="s">
        <v>22</v>
      </c>
      <c r="K60" s="31" t="s">
        <v>527</v>
      </c>
      <c r="L60" s="33">
        <v>410</v>
      </c>
      <c r="M60" s="150">
        <v>16945.098208999996</v>
      </c>
      <c r="N60" s="34">
        <v>6587</v>
      </c>
      <c r="O60" s="34">
        <v>0</v>
      </c>
      <c r="P60" s="30">
        <v>27542.308208999995</v>
      </c>
      <c r="Q60" s="35">
        <v>0</v>
      </c>
      <c r="R60" s="36">
        <v>0</v>
      </c>
      <c r="S60" s="36">
        <v>149.8906640000576</v>
      </c>
      <c r="T60" s="36">
        <v>670.10933599994246</v>
      </c>
      <c r="U60" s="37">
        <v>820.00442185265013</v>
      </c>
      <c r="V60" s="38">
        <v>820.00442185265013</v>
      </c>
      <c r="W60" s="34">
        <v>28362.312630852644</v>
      </c>
      <c r="X60" s="34">
        <v>149.89066400005686</v>
      </c>
      <c r="Y60" s="33">
        <v>28212.421966852588</v>
      </c>
      <c r="Z60" s="144">
        <v>0</v>
      </c>
      <c r="AA60" s="34">
        <v>424.26220134905844</v>
      </c>
      <c r="AB60" s="34">
        <v>3120.1863868665932</v>
      </c>
      <c r="AC60" s="34">
        <v>2686.23</v>
      </c>
      <c r="AD60" s="34">
        <v>292.05015839999993</v>
      </c>
      <c r="AE60" s="34">
        <v>0</v>
      </c>
      <c r="AF60" s="34">
        <v>6522.7287466156522</v>
      </c>
      <c r="AG60" s="136">
        <v>0</v>
      </c>
      <c r="AH60" s="34">
        <v>4010.2099999999996</v>
      </c>
      <c r="AI60" s="34">
        <v>0</v>
      </c>
      <c r="AJ60" s="34">
        <v>0</v>
      </c>
      <c r="AK60" s="34">
        <v>0</v>
      </c>
      <c r="AL60" s="34">
        <v>0</v>
      </c>
      <c r="AM60" s="34">
        <v>4010.2099999999996</v>
      </c>
      <c r="AN60" s="34">
        <v>4010.2099999999996</v>
      </c>
      <c r="AO60" s="34">
        <v>27542.308208999995</v>
      </c>
      <c r="AP60" s="34">
        <v>23532.098208999996</v>
      </c>
      <c r="AQ60" s="34">
        <v>4010.2099999999991</v>
      </c>
      <c r="AR60" s="34">
        <v>6587</v>
      </c>
      <c r="AS60" s="34">
        <v>0</v>
      </c>
    </row>
    <row r="61" spans="2:45" s="1" customFormat="1" ht="12.75" x14ac:dyDescent="0.2">
      <c r="B61" s="31" t="s">
        <v>3798</v>
      </c>
      <c r="C61" s="32" t="s">
        <v>3269</v>
      </c>
      <c r="D61" s="31" t="s">
        <v>3270</v>
      </c>
      <c r="E61" s="31" t="s">
        <v>13</v>
      </c>
      <c r="F61" s="31" t="s">
        <v>11</v>
      </c>
      <c r="G61" s="31" t="s">
        <v>18</v>
      </c>
      <c r="H61" s="31" t="s">
        <v>19</v>
      </c>
      <c r="I61" s="31" t="s">
        <v>10</v>
      </c>
      <c r="J61" s="31" t="s">
        <v>22</v>
      </c>
      <c r="K61" s="31" t="s">
        <v>3271</v>
      </c>
      <c r="L61" s="33">
        <v>264</v>
      </c>
      <c r="M61" s="150">
        <v>8726.214519000001</v>
      </c>
      <c r="N61" s="34">
        <v>1826</v>
      </c>
      <c r="O61" s="34">
        <v>0</v>
      </c>
      <c r="P61" s="30">
        <v>3488.3985190000003</v>
      </c>
      <c r="Q61" s="35">
        <v>274.36546800000002</v>
      </c>
      <c r="R61" s="36">
        <v>0</v>
      </c>
      <c r="S61" s="36">
        <v>313.50252114297751</v>
      </c>
      <c r="T61" s="36">
        <v>214.49747885702249</v>
      </c>
      <c r="U61" s="37">
        <v>528.00284724170638</v>
      </c>
      <c r="V61" s="38">
        <v>802.36831524170634</v>
      </c>
      <c r="W61" s="34">
        <v>4290.7668342417064</v>
      </c>
      <c r="X61" s="34">
        <v>587.81722714297757</v>
      </c>
      <c r="Y61" s="33">
        <v>3702.9496070987288</v>
      </c>
      <c r="Z61" s="144">
        <v>0</v>
      </c>
      <c r="AA61" s="34">
        <v>1618.995149289977</v>
      </c>
      <c r="AB61" s="34">
        <v>2120.0290672669539</v>
      </c>
      <c r="AC61" s="34">
        <v>2442.6099999999997</v>
      </c>
      <c r="AD61" s="34">
        <v>0</v>
      </c>
      <c r="AE61" s="34">
        <v>570.25</v>
      </c>
      <c r="AF61" s="34">
        <v>6751.8842165569304</v>
      </c>
      <c r="AG61" s="136">
        <v>0</v>
      </c>
      <c r="AH61" s="34">
        <v>2582.1839999999997</v>
      </c>
      <c r="AI61" s="34">
        <v>0</v>
      </c>
      <c r="AJ61" s="34">
        <v>0</v>
      </c>
      <c r="AK61" s="34">
        <v>0</v>
      </c>
      <c r="AL61" s="34">
        <v>0</v>
      </c>
      <c r="AM61" s="34">
        <v>2582.1839999999997</v>
      </c>
      <c r="AN61" s="34">
        <v>2582.1839999999997</v>
      </c>
      <c r="AO61" s="34">
        <v>3488.3985190000003</v>
      </c>
      <c r="AP61" s="34">
        <v>906.21451900000056</v>
      </c>
      <c r="AQ61" s="34">
        <v>2582.1839999999993</v>
      </c>
      <c r="AR61" s="34">
        <v>1826</v>
      </c>
      <c r="AS61" s="34">
        <v>0</v>
      </c>
    </row>
    <row r="62" spans="2:45" s="1" customFormat="1" ht="12.75" x14ac:dyDescent="0.2">
      <c r="B62" s="31" t="s">
        <v>3798</v>
      </c>
      <c r="C62" s="32" t="s">
        <v>755</v>
      </c>
      <c r="D62" s="31" t="s">
        <v>756</v>
      </c>
      <c r="E62" s="31" t="s">
        <v>13</v>
      </c>
      <c r="F62" s="31" t="s">
        <v>11</v>
      </c>
      <c r="G62" s="31" t="s">
        <v>18</v>
      </c>
      <c r="H62" s="31" t="s">
        <v>19</v>
      </c>
      <c r="I62" s="31" t="s">
        <v>10</v>
      </c>
      <c r="J62" s="31" t="s">
        <v>22</v>
      </c>
      <c r="K62" s="31" t="s">
        <v>757</v>
      </c>
      <c r="L62" s="33">
        <v>495</v>
      </c>
      <c r="M62" s="150">
        <v>15115.455826999998</v>
      </c>
      <c r="N62" s="34">
        <v>-23223</v>
      </c>
      <c r="O62" s="34">
        <v>17149.240949699299</v>
      </c>
      <c r="P62" s="30">
        <v>-31908.949173000001</v>
      </c>
      <c r="Q62" s="35">
        <v>1149.901181</v>
      </c>
      <c r="R62" s="36">
        <v>31908.949173000001</v>
      </c>
      <c r="S62" s="36">
        <v>629.41180457167025</v>
      </c>
      <c r="T62" s="36">
        <v>12191.164884723526</v>
      </c>
      <c r="U62" s="37">
        <v>44729.767066407971</v>
      </c>
      <c r="V62" s="38">
        <v>45879.668247407972</v>
      </c>
      <c r="W62" s="34">
        <v>45879.668247407972</v>
      </c>
      <c r="X62" s="34">
        <v>17730.222231270964</v>
      </c>
      <c r="Y62" s="33">
        <v>28149.446016137008</v>
      </c>
      <c r="Z62" s="144">
        <v>0</v>
      </c>
      <c r="AA62" s="34">
        <v>1049.347335356417</v>
      </c>
      <c r="AB62" s="34">
        <v>2334.4631270988198</v>
      </c>
      <c r="AC62" s="34">
        <v>2074.9</v>
      </c>
      <c r="AD62" s="34">
        <v>573.43629839999994</v>
      </c>
      <c r="AE62" s="34">
        <v>152.97999999999999</v>
      </c>
      <c r="AF62" s="34">
        <v>6185.1267608552371</v>
      </c>
      <c r="AG62" s="136">
        <v>4997</v>
      </c>
      <c r="AH62" s="34">
        <v>5855.5949999999993</v>
      </c>
      <c r="AI62" s="34">
        <v>1014</v>
      </c>
      <c r="AJ62" s="34">
        <v>1014</v>
      </c>
      <c r="AK62" s="34">
        <v>0</v>
      </c>
      <c r="AL62" s="34">
        <v>3983</v>
      </c>
      <c r="AM62" s="34">
        <v>4841.5949999999993</v>
      </c>
      <c r="AN62" s="34">
        <v>858.59499999999935</v>
      </c>
      <c r="AO62" s="34">
        <v>-31908.949173000001</v>
      </c>
      <c r="AP62" s="34">
        <v>-32767.544173000002</v>
      </c>
      <c r="AQ62" s="34">
        <v>858.59500000000116</v>
      </c>
      <c r="AR62" s="34">
        <v>-23223</v>
      </c>
      <c r="AS62" s="34">
        <v>0</v>
      </c>
    </row>
    <row r="63" spans="2:45" s="1" customFormat="1" ht="12.75" x14ac:dyDescent="0.2">
      <c r="B63" s="31" t="s">
        <v>3798</v>
      </c>
      <c r="C63" s="32" t="s">
        <v>2096</v>
      </c>
      <c r="D63" s="31" t="s">
        <v>2097</v>
      </c>
      <c r="E63" s="31" t="s">
        <v>13</v>
      </c>
      <c r="F63" s="31" t="s">
        <v>11</v>
      </c>
      <c r="G63" s="31" t="s">
        <v>18</v>
      </c>
      <c r="H63" s="31" t="s">
        <v>19</v>
      </c>
      <c r="I63" s="31" t="s">
        <v>10</v>
      </c>
      <c r="J63" s="31" t="s">
        <v>22</v>
      </c>
      <c r="K63" s="31" t="s">
        <v>2098</v>
      </c>
      <c r="L63" s="33">
        <v>404</v>
      </c>
      <c r="M63" s="150">
        <v>12366.562000000002</v>
      </c>
      <c r="N63" s="34">
        <v>-681</v>
      </c>
      <c r="O63" s="34">
        <v>0</v>
      </c>
      <c r="P63" s="30">
        <v>11622.742200000001</v>
      </c>
      <c r="Q63" s="35">
        <v>250.40937400000001</v>
      </c>
      <c r="R63" s="36">
        <v>0</v>
      </c>
      <c r="S63" s="36">
        <v>286.12919428582416</v>
      </c>
      <c r="T63" s="36">
        <v>521.87080571417584</v>
      </c>
      <c r="U63" s="37">
        <v>808.0043571426113</v>
      </c>
      <c r="V63" s="38">
        <v>1058.4137311426114</v>
      </c>
      <c r="W63" s="34">
        <v>12681.155931142612</v>
      </c>
      <c r="X63" s="34">
        <v>536.49223928582251</v>
      </c>
      <c r="Y63" s="33">
        <v>12144.663691856789</v>
      </c>
      <c r="Z63" s="144">
        <v>0</v>
      </c>
      <c r="AA63" s="34">
        <v>1318.6582104752911</v>
      </c>
      <c r="AB63" s="34">
        <v>2764.3879244193736</v>
      </c>
      <c r="AC63" s="34">
        <v>1693.45</v>
      </c>
      <c r="AD63" s="34">
        <v>0</v>
      </c>
      <c r="AE63" s="34">
        <v>205.37</v>
      </c>
      <c r="AF63" s="34">
        <v>5981.8661348946644</v>
      </c>
      <c r="AG63" s="136">
        <v>0</v>
      </c>
      <c r="AH63" s="34">
        <v>5188.1801999999998</v>
      </c>
      <c r="AI63" s="34">
        <v>0</v>
      </c>
      <c r="AJ63" s="34">
        <v>1236.6562000000004</v>
      </c>
      <c r="AK63" s="34">
        <v>1236.6562000000004</v>
      </c>
      <c r="AL63" s="34">
        <v>0</v>
      </c>
      <c r="AM63" s="34">
        <v>3951.5239999999994</v>
      </c>
      <c r="AN63" s="34">
        <v>3951.5239999999994</v>
      </c>
      <c r="AO63" s="34">
        <v>11622.742200000001</v>
      </c>
      <c r="AP63" s="34">
        <v>6434.5619999999999</v>
      </c>
      <c r="AQ63" s="34">
        <v>5188.1801999999989</v>
      </c>
      <c r="AR63" s="34">
        <v>-681</v>
      </c>
      <c r="AS63" s="34">
        <v>0</v>
      </c>
    </row>
    <row r="64" spans="2:45" s="1" customFormat="1" ht="12.75" x14ac:dyDescent="0.2">
      <c r="B64" s="31" t="s">
        <v>3798</v>
      </c>
      <c r="C64" s="32" t="s">
        <v>1208</v>
      </c>
      <c r="D64" s="31" t="s">
        <v>1209</v>
      </c>
      <c r="E64" s="31" t="s">
        <v>13</v>
      </c>
      <c r="F64" s="31" t="s">
        <v>11</v>
      </c>
      <c r="G64" s="31" t="s">
        <v>18</v>
      </c>
      <c r="H64" s="31" t="s">
        <v>19</v>
      </c>
      <c r="I64" s="31" t="s">
        <v>10</v>
      </c>
      <c r="J64" s="31" t="s">
        <v>22</v>
      </c>
      <c r="K64" s="31" t="s">
        <v>1210</v>
      </c>
      <c r="L64" s="33">
        <v>300</v>
      </c>
      <c r="M64" s="150">
        <v>7550.0528759999997</v>
      </c>
      <c r="N64" s="34">
        <v>-14624</v>
      </c>
      <c r="O64" s="34">
        <v>14112.6</v>
      </c>
      <c r="P64" s="30">
        <v>-3992.2471240000004</v>
      </c>
      <c r="Q64" s="35">
        <v>1042.576511</v>
      </c>
      <c r="R64" s="36">
        <v>3992.2471240000004</v>
      </c>
      <c r="S64" s="36">
        <v>359.59322628585238</v>
      </c>
      <c r="T64" s="36">
        <v>11030.901379220148</v>
      </c>
      <c r="U64" s="37">
        <v>15382.824680990494</v>
      </c>
      <c r="V64" s="38">
        <v>16425.401191990495</v>
      </c>
      <c r="W64" s="34">
        <v>16425.401191990495</v>
      </c>
      <c r="X64" s="34">
        <v>14058.904861285855</v>
      </c>
      <c r="Y64" s="33">
        <v>2366.4963307046401</v>
      </c>
      <c r="Z64" s="144">
        <v>0</v>
      </c>
      <c r="AA64" s="34">
        <v>1370.6392207946662</v>
      </c>
      <c r="AB64" s="34">
        <v>1596.5446001212774</v>
      </c>
      <c r="AC64" s="34">
        <v>1257.51</v>
      </c>
      <c r="AD64" s="34">
        <v>0</v>
      </c>
      <c r="AE64" s="34">
        <v>0</v>
      </c>
      <c r="AF64" s="34">
        <v>4224.6938209159434</v>
      </c>
      <c r="AG64" s="136">
        <v>0</v>
      </c>
      <c r="AH64" s="34">
        <v>3445.7</v>
      </c>
      <c r="AI64" s="34">
        <v>0</v>
      </c>
      <c r="AJ64" s="34">
        <v>511.40000000000003</v>
      </c>
      <c r="AK64" s="34">
        <v>511.40000000000003</v>
      </c>
      <c r="AL64" s="34">
        <v>0</v>
      </c>
      <c r="AM64" s="34">
        <v>2934.2999999999997</v>
      </c>
      <c r="AN64" s="34">
        <v>2934.2999999999997</v>
      </c>
      <c r="AO64" s="34">
        <v>-3992.2471240000004</v>
      </c>
      <c r="AP64" s="34">
        <v>-7437.9471240000003</v>
      </c>
      <c r="AQ64" s="34">
        <v>3445.7</v>
      </c>
      <c r="AR64" s="34">
        <v>-14624</v>
      </c>
      <c r="AS64" s="34">
        <v>0</v>
      </c>
    </row>
    <row r="65" spans="2:45" s="1" customFormat="1" ht="12.75" x14ac:dyDescent="0.2">
      <c r="B65" s="31" t="s">
        <v>3798</v>
      </c>
      <c r="C65" s="32" t="s">
        <v>1701</v>
      </c>
      <c r="D65" s="31" t="s">
        <v>1702</v>
      </c>
      <c r="E65" s="31" t="s">
        <v>13</v>
      </c>
      <c r="F65" s="31" t="s">
        <v>11</v>
      </c>
      <c r="G65" s="31" t="s">
        <v>18</v>
      </c>
      <c r="H65" s="31" t="s">
        <v>19</v>
      </c>
      <c r="I65" s="31" t="s">
        <v>10</v>
      </c>
      <c r="J65" s="31" t="s">
        <v>12</v>
      </c>
      <c r="K65" s="31" t="s">
        <v>1703</v>
      </c>
      <c r="L65" s="33">
        <v>1343</v>
      </c>
      <c r="M65" s="150">
        <v>49026.652377999999</v>
      </c>
      <c r="N65" s="34">
        <v>-24244</v>
      </c>
      <c r="O65" s="34">
        <v>7338.0672503741489</v>
      </c>
      <c r="P65" s="30">
        <v>44713.487615799997</v>
      </c>
      <c r="Q65" s="35">
        <v>2224.123051</v>
      </c>
      <c r="R65" s="36">
        <v>0</v>
      </c>
      <c r="S65" s="36">
        <v>1827.0674982864159</v>
      </c>
      <c r="T65" s="36">
        <v>858.93250171358409</v>
      </c>
      <c r="U65" s="37">
        <v>2686.0144842636805</v>
      </c>
      <c r="V65" s="38">
        <v>4910.1375352636805</v>
      </c>
      <c r="W65" s="34">
        <v>49623.625151063679</v>
      </c>
      <c r="X65" s="34">
        <v>3425.7515592864147</v>
      </c>
      <c r="Y65" s="33">
        <v>46197.873591777265</v>
      </c>
      <c r="Z65" s="144">
        <v>0</v>
      </c>
      <c r="AA65" s="34">
        <v>2173.2863674839405</v>
      </c>
      <c r="AB65" s="34">
        <v>9254.613321849949</v>
      </c>
      <c r="AC65" s="34">
        <v>6916.84</v>
      </c>
      <c r="AD65" s="34">
        <v>1518.8540770628397</v>
      </c>
      <c r="AE65" s="34">
        <v>0</v>
      </c>
      <c r="AF65" s="34">
        <v>19863.593766396727</v>
      </c>
      <c r="AG65" s="136">
        <v>11753</v>
      </c>
      <c r="AH65" s="34">
        <v>19930.835237799998</v>
      </c>
      <c r="AI65" s="34">
        <v>0</v>
      </c>
      <c r="AJ65" s="34">
        <v>4902.6652377999999</v>
      </c>
      <c r="AK65" s="34">
        <v>4902.6652377999999</v>
      </c>
      <c r="AL65" s="34">
        <v>11753</v>
      </c>
      <c r="AM65" s="34">
        <v>15028.17</v>
      </c>
      <c r="AN65" s="34">
        <v>3275.17</v>
      </c>
      <c r="AO65" s="34">
        <v>44713.487615799997</v>
      </c>
      <c r="AP65" s="34">
        <v>36535.652377999999</v>
      </c>
      <c r="AQ65" s="34">
        <v>8177.8352377999981</v>
      </c>
      <c r="AR65" s="34">
        <v>-24244</v>
      </c>
      <c r="AS65" s="34">
        <v>0</v>
      </c>
    </row>
    <row r="66" spans="2:45" s="1" customFormat="1" ht="12.75" x14ac:dyDescent="0.2">
      <c r="B66" s="31" t="s">
        <v>3798</v>
      </c>
      <c r="C66" s="32" t="s">
        <v>834</v>
      </c>
      <c r="D66" s="31" t="s">
        <v>835</v>
      </c>
      <c r="E66" s="31" t="s">
        <v>13</v>
      </c>
      <c r="F66" s="31" t="s">
        <v>11</v>
      </c>
      <c r="G66" s="31" t="s">
        <v>18</v>
      </c>
      <c r="H66" s="31" t="s">
        <v>19</v>
      </c>
      <c r="I66" s="31" t="s">
        <v>10</v>
      </c>
      <c r="J66" s="31" t="s">
        <v>22</v>
      </c>
      <c r="K66" s="31" t="s">
        <v>836</v>
      </c>
      <c r="L66" s="33">
        <v>438</v>
      </c>
      <c r="M66" s="150">
        <v>24325.698552999998</v>
      </c>
      <c r="N66" s="34">
        <v>-7836</v>
      </c>
      <c r="O66" s="34">
        <v>4950.8678961112946</v>
      </c>
      <c r="P66" s="30">
        <v>17787.3464083</v>
      </c>
      <c r="Q66" s="35">
        <v>1767.113159</v>
      </c>
      <c r="R66" s="36">
        <v>0</v>
      </c>
      <c r="S66" s="36">
        <v>663.87997028596931</v>
      </c>
      <c r="T66" s="36">
        <v>212.12002971403069</v>
      </c>
      <c r="U66" s="37">
        <v>876.00472383283113</v>
      </c>
      <c r="V66" s="38">
        <v>2643.1178828328311</v>
      </c>
      <c r="W66" s="34">
        <v>20430.46429113283</v>
      </c>
      <c r="X66" s="34">
        <v>1244.7749442859676</v>
      </c>
      <c r="Y66" s="33">
        <v>19185.689346846862</v>
      </c>
      <c r="Z66" s="144">
        <v>0</v>
      </c>
      <c r="AA66" s="34">
        <v>1414.7053712119525</v>
      </c>
      <c r="AB66" s="34">
        <v>5487.4224112164857</v>
      </c>
      <c r="AC66" s="34">
        <v>1835.97</v>
      </c>
      <c r="AD66" s="34">
        <v>0</v>
      </c>
      <c r="AE66" s="34">
        <v>0</v>
      </c>
      <c r="AF66" s="34">
        <v>8738.0977824284382</v>
      </c>
      <c r="AG66" s="136">
        <v>200</v>
      </c>
      <c r="AH66" s="34">
        <v>6716.6478552999997</v>
      </c>
      <c r="AI66" s="34">
        <v>0</v>
      </c>
      <c r="AJ66" s="34">
        <v>2432.5698552999997</v>
      </c>
      <c r="AK66" s="34">
        <v>2432.5698552999997</v>
      </c>
      <c r="AL66" s="34">
        <v>200</v>
      </c>
      <c r="AM66" s="34">
        <v>4284.0779999999995</v>
      </c>
      <c r="AN66" s="34">
        <v>4084.0779999999995</v>
      </c>
      <c r="AO66" s="34">
        <v>17787.3464083</v>
      </c>
      <c r="AP66" s="34">
        <v>11270.698553</v>
      </c>
      <c r="AQ66" s="34">
        <v>6516.6478552999979</v>
      </c>
      <c r="AR66" s="34">
        <v>-7836</v>
      </c>
      <c r="AS66" s="34">
        <v>0</v>
      </c>
    </row>
    <row r="67" spans="2:45" s="1" customFormat="1" ht="12.75" x14ac:dyDescent="0.2">
      <c r="B67" s="31" t="s">
        <v>3798</v>
      </c>
      <c r="C67" s="32" t="s">
        <v>294</v>
      </c>
      <c r="D67" s="31" t="s">
        <v>295</v>
      </c>
      <c r="E67" s="31" t="s">
        <v>13</v>
      </c>
      <c r="F67" s="31" t="s">
        <v>11</v>
      </c>
      <c r="G67" s="31" t="s">
        <v>18</v>
      </c>
      <c r="H67" s="31" t="s">
        <v>19</v>
      </c>
      <c r="I67" s="31" t="s">
        <v>10</v>
      </c>
      <c r="J67" s="31" t="s">
        <v>22</v>
      </c>
      <c r="K67" s="31" t="s">
        <v>296</v>
      </c>
      <c r="L67" s="33">
        <v>953</v>
      </c>
      <c r="M67" s="150">
        <v>41231.568166000005</v>
      </c>
      <c r="N67" s="34">
        <v>-26989</v>
      </c>
      <c r="O67" s="34">
        <v>15186.894655536133</v>
      </c>
      <c r="P67" s="30">
        <v>-615.1318339999998</v>
      </c>
      <c r="Q67" s="35">
        <v>1485.3254750000001</v>
      </c>
      <c r="R67" s="36">
        <v>615.1318339999998</v>
      </c>
      <c r="S67" s="36">
        <v>501.40053714304969</v>
      </c>
      <c r="T67" s="36">
        <v>12478.562811536132</v>
      </c>
      <c r="U67" s="37">
        <v>13595.168494273894</v>
      </c>
      <c r="V67" s="38">
        <v>15080.493969273894</v>
      </c>
      <c r="W67" s="34">
        <v>15080.493969273894</v>
      </c>
      <c r="X67" s="34">
        <v>15080.420657679182</v>
      </c>
      <c r="Y67" s="33">
        <v>7.3311594711412909E-2</v>
      </c>
      <c r="Z67" s="144">
        <v>0</v>
      </c>
      <c r="AA67" s="34">
        <v>10129.949129730272</v>
      </c>
      <c r="AB67" s="34">
        <v>6498.4325253967218</v>
      </c>
      <c r="AC67" s="34">
        <v>3994.7</v>
      </c>
      <c r="AD67" s="34">
        <v>231</v>
      </c>
      <c r="AE67" s="34">
        <v>0</v>
      </c>
      <c r="AF67" s="34">
        <v>20854.081655126993</v>
      </c>
      <c r="AG67" s="136">
        <v>16658</v>
      </c>
      <c r="AH67" s="34">
        <v>20381.3</v>
      </c>
      <c r="AI67" s="34">
        <v>0</v>
      </c>
      <c r="AJ67" s="34">
        <v>3723.3</v>
      </c>
      <c r="AK67" s="34">
        <v>3723.3</v>
      </c>
      <c r="AL67" s="34">
        <v>16658</v>
      </c>
      <c r="AM67" s="34">
        <v>16658</v>
      </c>
      <c r="AN67" s="34">
        <v>0</v>
      </c>
      <c r="AO67" s="34">
        <v>-615.1318339999998</v>
      </c>
      <c r="AP67" s="34">
        <v>-4338.431834</v>
      </c>
      <c r="AQ67" s="34">
        <v>3723.3</v>
      </c>
      <c r="AR67" s="34">
        <v>-26989</v>
      </c>
      <c r="AS67" s="34">
        <v>0</v>
      </c>
    </row>
    <row r="68" spans="2:45" s="1" customFormat="1" ht="12.75" x14ac:dyDescent="0.2">
      <c r="B68" s="31" t="s">
        <v>3798</v>
      </c>
      <c r="C68" s="32" t="s">
        <v>2963</v>
      </c>
      <c r="D68" s="31" t="s">
        <v>2964</v>
      </c>
      <c r="E68" s="31" t="s">
        <v>13</v>
      </c>
      <c r="F68" s="31" t="s">
        <v>11</v>
      </c>
      <c r="G68" s="31" t="s">
        <v>18</v>
      </c>
      <c r="H68" s="31" t="s">
        <v>19</v>
      </c>
      <c r="I68" s="31" t="s">
        <v>10</v>
      </c>
      <c r="J68" s="31" t="s">
        <v>22</v>
      </c>
      <c r="K68" s="31" t="s">
        <v>2965</v>
      </c>
      <c r="L68" s="33">
        <v>323</v>
      </c>
      <c r="M68" s="150">
        <v>13673.456227000001</v>
      </c>
      <c r="N68" s="34">
        <v>-1674</v>
      </c>
      <c r="O68" s="34">
        <v>0</v>
      </c>
      <c r="P68" s="30">
        <v>11070.719227</v>
      </c>
      <c r="Q68" s="35">
        <v>559.54367999999999</v>
      </c>
      <c r="R68" s="36">
        <v>0</v>
      </c>
      <c r="S68" s="36">
        <v>0</v>
      </c>
      <c r="T68" s="36">
        <v>646</v>
      </c>
      <c r="U68" s="37">
        <v>646.00348355708786</v>
      </c>
      <c r="V68" s="38">
        <v>1205.547163557088</v>
      </c>
      <c r="W68" s="34">
        <v>12276.266390557088</v>
      </c>
      <c r="X68" s="34">
        <v>0</v>
      </c>
      <c r="Y68" s="33">
        <v>12276.266390557088</v>
      </c>
      <c r="Z68" s="144">
        <v>0</v>
      </c>
      <c r="AA68" s="34">
        <v>989.93283937976901</v>
      </c>
      <c r="AB68" s="34">
        <v>933.99976434880762</v>
      </c>
      <c r="AC68" s="34">
        <v>2640.48</v>
      </c>
      <c r="AD68" s="34">
        <v>183</v>
      </c>
      <c r="AE68" s="34">
        <v>0</v>
      </c>
      <c r="AF68" s="34">
        <v>4747.4126037285769</v>
      </c>
      <c r="AG68" s="136">
        <v>926</v>
      </c>
      <c r="AH68" s="34">
        <v>3897.2629999999995</v>
      </c>
      <c r="AI68" s="34">
        <v>0</v>
      </c>
      <c r="AJ68" s="34">
        <v>738</v>
      </c>
      <c r="AK68" s="34">
        <v>738</v>
      </c>
      <c r="AL68" s="34">
        <v>926</v>
      </c>
      <c r="AM68" s="34">
        <v>3159.2629999999995</v>
      </c>
      <c r="AN68" s="34">
        <v>2233.2629999999995</v>
      </c>
      <c r="AO68" s="34">
        <v>11070.719227</v>
      </c>
      <c r="AP68" s="34">
        <v>8099.4562270000006</v>
      </c>
      <c r="AQ68" s="34">
        <v>2971.262999999999</v>
      </c>
      <c r="AR68" s="34">
        <v>-1674</v>
      </c>
      <c r="AS68" s="34">
        <v>0</v>
      </c>
    </row>
    <row r="69" spans="2:45" s="1" customFormat="1" ht="12.75" x14ac:dyDescent="0.2">
      <c r="B69" s="31" t="s">
        <v>3798</v>
      </c>
      <c r="C69" s="32" t="s">
        <v>16</v>
      </c>
      <c r="D69" s="31" t="s">
        <v>17</v>
      </c>
      <c r="E69" s="31" t="s">
        <v>13</v>
      </c>
      <c r="F69" s="31" t="s">
        <v>11</v>
      </c>
      <c r="G69" s="31" t="s">
        <v>18</v>
      </c>
      <c r="H69" s="31" t="s">
        <v>19</v>
      </c>
      <c r="I69" s="31" t="s">
        <v>10</v>
      </c>
      <c r="J69" s="31" t="s">
        <v>12</v>
      </c>
      <c r="K69" s="31" t="s">
        <v>20</v>
      </c>
      <c r="L69" s="33">
        <v>1033</v>
      </c>
      <c r="M69" s="150">
        <v>52992.783468000001</v>
      </c>
      <c r="N69" s="34">
        <v>-33083.300000000003</v>
      </c>
      <c r="O69" s="34">
        <v>10154.808772166551</v>
      </c>
      <c r="P69" s="30">
        <v>40766.083467999997</v>
      </c>
      <c r="Q69" s="35">
        <v>3080.0627020000002</v>
      </c>
      <c r="R69" s="36">
        <v>0</v>
      </c>
      <c r="S69" s="36">
        <v>1379.7105428576726</v>
      </c>
      <c r="T69" s="36">
        <v>686.28945714232736</v>
      </c>
      <c r="U69" s="37">
        <v>2066.0111409116771</v>
      </c>
      <c r="V69" s="38">
        <v>5146.0738429116773</v>
      </c>
      <c r="W69" s="34">
        <v>45912.157310911673</v>
      </c>
      <c r="X69" s="34">
        <v>2586.957267857666</v>
      </c>
      <c r="Y69" s="33">
        <v>43325.200043054007</v>
      </c>
      <c r="Z69" s="144">
        <v>0</v>
      </c>
      <c r="AA69" s="34">
        <v>946.29148804355407</v>
      </c>
      <c r="AB69" s="34">
        <v>5358.5951314768145</v>
      </c>
      <c r="AC69" s="34">
        <v>4330.04</v>
      </c>
      <c r="AD69" s="34">
        <v>345.08259999999996</v>
      </c>
      <c r="AE69" s="34">
        <v>1822.78</v>
      </c>
      <c r="AF69" s="34">
        <v>12802.789219520368</v>
      </c>
      <c r="AG69" s="136">
        <v>16188</v>
      </c>
      <c r="AH69" s="34">
        <v>20856.599999999999</v>
      </c>
      <c r="AI69" s="34">
        <v>0</v>
      </c>
      <c r="AJ69" s="34">
        <v>4668.6000000000004</v>
      </c>
      <c r="AK69" s="34">
        <v>4668.6000000000004</v>
      </c>
      <c r="AL69" s="34">
        <v>16188</v>
      </c>
      <c r="AM69" s="34">
        <v>16188</v>
      </c>
      <c r="AN69" s="34">
        <v>0</v>
      </c>
      <c r="AO69" s="34">
        <v>40766.083467999997</v>
      </c>
      <c r="AP69" s="34">
        <v>36097.483467999999</v>
      </c>
      <c r="AQ69" s="34">
        <v>4668.5999999999985</v>
      </c>
      <c r="AR69" s="34">
        <v>-33083.300000000003</v>
      </c>
      <c r="AS69" s="34">
        <v>0</v>
      </c>
    </row>
    <row r="70" spans="2:45" s="1" customFormat="1" ht="12.75" x14ac:dyDescent="0.2">
      <c r="B70" s="31" t="s">
        <v>3798</v>
      </c>
      <c r="C70" s="32" t="s">
        <v>1779</v>
      </c>
      <c r="D70" s="31" t="s">
        <v>1780</v>
      </c>
      <c r="E70" s="31" t="s">
        <v>13</v>
      </c>
      <c r="F70" s="31" t="s">
        <v>11</v>
      </c>
      <c r="G70" s="31" t="s">
        <v>18</v>
      </c>
      <c r="H70" s="31" t="s">
        <v>19</v>
      </c>
      <c r="I70" s="31" t="s">
        <v>10</v>
      </c>
      <c r="J70" s="31" t="s">
        <v>22</v>
      </c>
      <c r="K70" s="31" t="s">
        <v>1781</v>
      </c>
      <c r="L70" s="33">
        <v>175</v>
      </c>
      <c r="M70" s="150">
        <v>3295.2427989999996</v>
      </c>
      <c r="N70" s="34">
        <v>2348</v>
      </c>
      <c r="O70" s="34">
        <v>0</v>
      </c>
      <c r="P70" s="30">
        <v>7354.9177989999989</v>
      </c>
      <c r="Q70" s="35">
        <v>0</v>
      </c>
      <c r="R70" s="36">
        <v>0</v>
      </c>
      <c r="S70" s="36">
        <v>138.60845600005322</v>
      </c>
      <c r="T70" s="36">
        <v>211.39154399994678</v>
      </c>
      <c r="U70" s="37">
        <v>350.00188737613115</v>
      </c>
      <c r="V70" s="38">
        <v>350.00188737613115</v>
      </c>
      <c r="W70" s="34">
        <v>7704.9196863761299</v>
      </c>
      <c r="X70" s="34">
        <v>138.60845600005359</v>
      </c>
      <c r="Y70" s="33">
        <v>7566.3112303760763</v>
      </c>
      <c r="Z70" s="144">
        <v>0</v>
      </c>
      <c r="AA70" s="34">
        <v>1077.5427095855109</v>
      </c>
      <c r="AB70" s="34">
        <v>1314.8486377130287</v>
      </c>
      <c r="AC70" s="34">
        <v>1270.6799999999998</v>
      </c>
      <c r="AD70" s="34">
        <v>0</v>
      </c>
      <c r="AE70" s="34">
        <v>0</v>
      </c>
      <c r="AF70" s="34">
        <v>3663.0713472985394</v>
      </c>
      <c r="AG70" s="136">
        <v>0</v>
      </c>
      <c r="AH70" s="34">
        <v>1711.6749999999997</v>
      </c>
      <c r="AI70" s="34">
        <v>0</v>
      </c>
      <c r="AJ70" s="34">
        <v>0</v>
      </c>
      <c r="AK70" s="34">
        <v>0</v>
      </c>
      <c r="AL70" s="34">
        <v>0</v>
      </c>
      <c r="AM70" s="34">
        <v>1711.6749999999997</v>
      </c>
      <c r="AN70" s="34">
        <v>1711.6749999999997</v>
      </c>
      <c r="AO70" s="34">
        <v>7354.9177989999989</v>
      </c>
      <c r="AP70" s="34">
        <v>5643.2427989999996</v>
      </c>
      <c r="AQ70" s="34">
        <v>1711.6749999999993</v>
      </c>
      <c r="AR70" s="34">
        <v>2348</v>
      </c>
      <c r="AS70" s="34">
        <v>0</v>
      </c>
    </row>
    <row r="71" spans="2:45" s="1" customFormat="1" ht="12.75" x14ac:dyDescent="0.2">
      <c r="B71" s="31" t="s">
        <v>3798</v>
      </c>
      <c r="C71" s="32" t="s">
        <v>3017</v>
      </c>
      <c r="D71" s="31" t="s">
        <v>3018</v>
      </c>
      <c r="E71" s="31" t="s">
        <v>13</v>
      </c>
      <c r="F71" s="31" t="s">
        <v>11</v>
      </c>
      <c r="G71" s="31" t="s">
        <v>18</v>
      </c>
      <c r="H71" s="31" t="s">
        <v>19</v>
      </c>
      <c r="I71" s="31" t="s">
        <v>10</v>
      </c>
      <c r="J71" s="31" t="s">
        <v>22</v>
      </c>
      <c r="K71" s="31" t="s">
        <v>3019</v>
      </c>
      <c r="L71" s="33">
        <v>183</v>
      </c>
      <c r="M71" s="150">
        <v>8655.1310729999987</v>
      </c>
      <c r="N71" s="34">
        <v>-354</v>
      </c>
      <c r="O71" s="34">
        <v>0</v>
      </c>
      <c r="P71" s="30">
        <v>8958.5671803000005</v>
      </c>
      <c r="Q71" s="35">
        <v>0</v>
      </c>
      <c r="R71" s="36">
        <v>0</v>
      </c>
      <c r="S71" s="36">
        <v>0</v>
      </c>
      <c r="T71" s="36">
        <v>366</v>
      </c>
      <c r="U71" s="37">
        <v>366.00197365618288</v>
      </c>
      <c r="V71" s="38">
        <v>366.00197365618288</v>
      </c>
      <c r="W71" s="34">
        <v>9324.5691539561831</v>
      </c>
      <c r="X71" s="34">
        <v>0</v>
      </c>
      <c r="Y71" s="33">
        <v>9324.5691539561831</v>
      </c>
      <c r="Z71" s="144">
        <v>0</v>
      </c>
      <c r="AA71" s="34">
        <v>530.72810005762221</v>
      </c>
      <c r="AB71" s="34">
        <v>1300.0074808487852</v>
      </c>
      <c r="AC71" s="34">
        <v>767.08</v>
      </c>
      <c r="AD71" s="34">
        <v>116</v>
      </c>
      <c r="AE71" s="34">
        <v>0</v>
      </c>
      <c r="AF71" s="34">
        <v>2713.8155809064074</v>
      </c>
      <c r="AG71" s="136">
        <v>0</v>
      </c>
      <c r="AH71" s="34">
        <v>2655.4361072999995</v>
      </c>
      <c r="AI71" s="34">
        <v>0</v>
      </c>
      <c r="AJ71" s="34">
        <v>865.51310729999989</v>
      </c>
      <c r="AK71" s="34">
        <v>865.51310729999989</v>
      </c>
      <c r="AL71" s="34">
        <v>0</v>
      </c>
      <c r="AM71" s="34">
        <v>1789.9229999999998</v>
      </c>
      <c r="AN71" s="34">
        <v>1789.9229999999998</v>
      </c>
      <c r="AO71" s="34">
        <v>8958.5671803000005</v>
      </c>
      <c r="AP71" s="34">
        <v>6303.1310730000005</v>
      </c>
      <c r="AQ71" s="34">
        <v>2655.4361073</v>
      </c>
      <c r="AR71" s="34">
        <v>-354</v>
      </c>
      <c r="AS71" s="34">
        <v>0</v>
      </c>
    </row>
    <row r="72" spans="2:45" s="1" customFormat="1" ht="12.75" x14ac:dyDescent="0.2">
      <c r="B72" s="31" t="s">
        <v>3798</v>
      </c>
      <c r="C72" s="32" t="s">
        <v>1338</v>
      </c>
      <c r="D72" s="31" t="s">
        <v>1339</v>
      </c>
      <c r="E72" s="31" t="s">
        <v>13</v>
      </c>
      <c r="F72" s="31" t="s">
        <v>11</v>
      </c>
      <c r="G72" s="31" t="s">
        <v>18</v>
      </c>
      <c r="H72" s="31" t="s">
        <v>19</v>
      </c>
      <c r="I72" s="31" t="s">
        <v>10</v>
      </c>
      <c r="J72" s="31" t="s">
        <v>22</v>
      </c>
      <c r="K72" s="31" t="s">
        <v>1340</v>
      </c>
      <c r="L72" s="33">
        <v>591</v>
      </c>
      <c r="M72" s="150">
        <v>39607.575398000001</v>
      </c>
      <c r="N72" s="34">
        <v>-6077</v>
      </c>
      <c r="O72" s="34">
        <v>5146.6000000000004</v>
      </c>
      <c r="P72" s="30">
        <v>34833.546397999999</v>
      </c>
      <c r="Q72" s="35">
        <v>1674.7577369999999</v>
      </c>
      <c r="R72" s="36">
        <v>0</v>
      </c>
      <c r="S72" s="36">
        <v>0</v>
      </c>
      <c r="T72" s="36">
        <v>1182</v>
      </c>
      <c r="U72" s="37">
        <v>1182.0063739388202</v>
      </c>
      <c r="V72" s="38">
        <v>2856.7641109388201</v>
      </c>
      <c r="W72" s="34">
        <v>37690.310508938819</v>
      </c>
      <c r="X72" s="34">
        <v>0</v>
      </c>
      <c r="Y72" s="33">
        <v>37690.310508938819</v>
      </c>
      <c r="Z72" s="144">
        <v>0</v>
      </c>
      <c r="AA72" s="34">
        <v>2347.5731951767721</v>
      </c>
      <c r="AB72" s="34">
        <v>3645.8954385529482</v>
      </c>
      <c r="AC72" s="34">
        <v>4698.88</v>
      </c>
      <c r="AD72" s="34">
        <v>2517.7916449180798</v>
      </c>
      <c r="AE72" s="34">
        <v>2012.37</v>
      </c>
      <c r="AF72" s="34">
        <v>15222.510278647802</v>
      </c>
      <c r="AG72" s="136">
        <v>2933</v>
      </c>
      <c r="AH72" s="34">
        <v>6710.9709999999995</v>
      </c>
      <c r="AI72" s="34">
        <v>0</v>
      </c>
      <c r="AJ72" s="34">
        <v>930.40000000000009</v>
      </c>
      <c r="AK72" s="34">
        <v>930.40000000000009</v>
      </c>
      <c r="AL72" s="34">
        <v>2933</v>
      </c>
      <c r="AM72" s="34">
        <v>5780.570999999999</v>
      </c>
      <c r="AN72" s="34">
        <v>2847.570999999999</v>
      </c>
      <c r="AO72" s="34">
        <v>34833.546397999999</v>
      </c>
      <c r="AP72" s="34">
        <v>31055.575397999997</v>
      </c>
      <c r="AQ72" s="34">
        <v>3777.9709999999977</v>
      </c>
      <c r="AR72" s="34">
        <v>-6077</v>
      </c>
      <c r="AS72" s="34">
        <v>0</v>
      </c>
    </row>
    <row r="73" spans="2:45" s="1" customFormat="1" ht="12.75" x14ac:dyDescent="0.2">
      <c r="B73" s="31" t="s">
        <v>3798</v>
      </c>
      <c r="C73" s="32" t="s">
        <v>495</v>
      </c>
      <c r="D73" s="31" t="s">
        <v>496</v>
      </c>
      <c r="E73" s="31" t="s">
        <v>13</v>
      </c>
      <c r="F73" s="31" t="s">
        <v>11</v>
      </c>
      <c r="G73" s="31" t="s">
        <v>18</v>
      </c>
      <c r="H73" s="31" t="s">
        <v>19</v>
      </c>
      <c r="I73" s="31" t="s">
        <v>10</v>
      </c>
      <c r="J73" s="31" t="s">
        <v>12</v>
      </c>
      <c r="K73" s="31" t="s">
        <v>497</v>
      </c>
      <c r="L73" s="33">
        <v>2202</v>
      </c>
      <c r="M73" s="150">
        <v>196101.29089600002</v>
      </c>
      <c r="N73" s="34">
        <v>-225070</v>
      </c>
      <c r="O73" s="34">
        <v>69772.866615457009</v>
      </c>
      <c r="P73" s="30">
        <v>-15425.200014399976</v>
      </c>
      <c r="Q73" s="35">
        <v>14054.337154999999</v>
      </c>
      <c r="R73" s="36">
        <v>15425.200014399976</v>
      </c>
      <c r="S73" s="36">
        <v>2289.080650286593</v>
      </c>
      <c r="T73" s="36">
        <v>47484.232108699296</v>
      </c>
      <c r="U73" s="37">
        <v>65198.864356576712</v>
      </c>
      <c r="V73" s="38">
        <v>79253.201511576714</v>
      </c>
      <c r="W73" s="34">
        <v>79253.201511576714</v>
      </c>
      <c r="X73" s="34">
        <v>62013.501248743603</v>
      </c>
      <c r="Y73" s="33">
        <v>17239.70026283311</v>
      </c>
      <c r="Z73" s="144">
        <v>0</v>
      </c>
      <c r="AA73" s="34">
        <v>3090.5222256349052</v>
      </c>
      <c r="AB73" s="34">
        <v>16249.366548161699</v>
      </c>
      <c r="AC73" s="34">
        <v>9230.15</v>
      </c>
      <c r="AD73" s="34">
        <v>1880.4143098249999</v>
      </c>
      <c r="AE73" s="34">
        <v>0</v>
      </c>
      <c r="AF73" s="34">
        <v>30450.4530836216</v>
      </c>
      <c r="AG73" s="136">
        <v>12550</v>
      </c>
      <c r="AH73" s="34">
        <v>44250.509089600004</v>
      </c>
      <c r="AI73" s="34">
        <v>0</v>
      </c>
      <c r="AJ73" s="34">
        <v>19610.129089600003</v>
      </c>
      <c r="AK73" s="34">
        <v>19610.129089600003</v>
      </c>
      <c r="AL73" s="34">
        <v>12550</v>
      </c>
      <c r="AM73" s="34">
        <v>24640.379999999997</v>
      </c>
      <c r="AN73" s="34">
        <v>12090.379999999997</v>
      </c>
      <c r="AO73" s="34">
        <v>-15425.200014399976</v>
      </c>
      <c r="AP73" s="34">
        <v>-47125.709103999972</v>
      </c>
      <c r="AQ73" s="34">
        <v>31700.5090896</v>
      </c>
      <c r="AR73" s="34">
        <v>-225070</v>
      </c>
      <c r="AS73" s="34">
        <v>0</v>
      </c>
    </row>
    <row r="74" spans="2:45" s="1" customFormat="1" ht="12.75" x14ac:dyDescent="0.2">
      <c r="B74" s="31" t="s">
        <v>3798</v>
      </c>
      <c r="C74" s="32" t="s">
        <v>674</v>
      </c>
      <c r="D74" s="31" t="s">
        <v>675</v>
      </c>
      <c r="E74" s="31" t="s">
        <v>13</v>
      </c>
      <c r="F74" s="31" t="s">
        <v>11</v>
      </c>
      <c r="G74" s="31" t="s">
        <v>18</v>
      </c>
      <c r="H74" s="31" t="s">
        <v>19</v>
      </c>
      <c r="I74" s="31" t="s">
        <v>10</v>
      </c>
      <c r="J74" s="31" t="s">
        <v>22</v>
      </c>
      <c r="K74" s="31" t="s">
        <v>676</v>
      </c>
      <c r="L74" s="33">
        <v>314</v>
      </c>
      <c r="M74" s="150">
        <v>12915.249261000001</v>
      </c>
      <c r="N74" s="34">
        <v>3374</v>
      </c>
      <c r="O74" s="34">
        <v>0</v>
      </c>
      <c r="P74" s="30">
        <v>20388.249261000001</v>
      </c>
      <c r="Q74" s="35">
        <v>533.55010000000004</v>
      </c>
      <c r="R74" s="36">
        <v>0</v>
      </c>
      <c r="S74" s="36">
        <v>609.65872571451985</v>
      </c>
      <c r="T74" s="36">
        <v>18.341274285480154</v>
      </c>
      <c r="U74" s="37">
        <v>628.00338649202956</v>
      </c>
      <c r="V74" s="38">
        <v>1161.5534864920296</v>
      </c>
      <c r="W74" s="34">
        <v>21549.802747492031</v>
      </c>
      <c r="X74" s="34">
        <v>1143.1101107145187</v>
      </c>
      <c r="Y74" s="33">
        <v>20406.692636777512</v>
      </c>
      <c r="Z74" s="144">
        <v>0</v>
      </c>
      <c r="AA74" s="34">
        <v>4027.9747594841378</v>
      </c>
      <c r="AB74" s="34">
        <v>3682.1800014003779</v>
      </c>
      <c r="AC74" s="34">
        <v>1316.2</v>
      </c>
      <c r="AD74" s="34">
        <v>432.1469568</v>
      </c>
      <c r="AE74" s="34">
        <v>1520.07</v>
      </c>
      <c r="AF74" s="34">
        <v>10978.571717684516</v>
      </c>
      <c r="AG74" s="136">
        <v>3924</v>
      </c>
      <c r="AH74" s="34">
        <v>4099</v>
      </c>
      <c r="AI74" s="34">
        <v>0</v>
      </c>
      <c r="AJ74" s="34">
        <v>175</v>
      </c>
      <c r="AK74" s="34">
        <v>175</v>
      </c>
      <c r="AL74" s="34">
        <v>3924</v>
      </c>
      <c r="AM74" s="34">
        <v>3924</v>
      </c>
      <c r="AN74" s="34">
        <v>0</v>
      </c>
      <c r="AO74" s="34">
        <v>20388.249261000001</v>
      </c>
      <c r="AP74" s="34">
        <v>20213.249261000001</v>
      </c>
      <c r="AQ74" s="34">
        <v>175</v>
      </c>
      <c r="AR74" s="34">
        <v>-25326</v>
      </c>
      <c r="AS74" s="34">
        <v>28700</v>
      </c>
    </row>
    <row r="75" spans="2:45" s="1" customFormat="1" ht="12.75" x14ac:dyDescent="0.2">
      <c r="B75" s="31" t="s">
        <v>3798</v>
      </c>
      <c r="C75" s="32" t="s">
        <v>1767</v>
      </c>
      <c r="D75" s="31" t="s">
        <v>1768</v>
      </c>
      <c r="E75" s="31" t="s">
        <v>13</v>
      </c>
      <c r="F75" s="31" t="s">
        <v>11</v>
      </c>
      <c r="G75" s="31" t="s">
        <v>18</v>
      </c>
      <c r="H75" s="31" t="s">
        <v>19</v>
      </c>
      <c r="I75" s="31" t="s">
        <v>10</v>
      </c>
      <c r="J75" s="31" t="s">
        <v>22</v>
      </c>
      <c r="K75" s="31" t="s">
        <v>1769</v>
      </c>
      <c r="L75" s="33">
        <v>508</v>
      </c>
      <c r="M75" s="150">
        <v>22630.634346000003</v>
      </c>
      <c r="N75" s="34">
        <v>-18597</v>
      </c>
      <c r="O75" s="34">
        <v>10073.142967652659</v>
      </c>
      <c r="P75" s="30">
        <v>8070.3823460000021</v>
      </c>
      <c r="Q75" s="35">
        <v>1738.5772750000001</v>
      </c>
      <c r="R75" s="36">
        <v>0</v>
      </c>
      <c r="S75" s="36">
        <v>1139.3555520004375</v>
      </c>
      <c r="T75" s="36">
        <v>1023.4806344753842</v>
      </c>
      <c r="U75" s="37">
        <v>2162.8478495769473</v>
      </c>
      <c r="V75" s="38">
        <v>3901.4251245769474</v>
      </c>
      <c r="W75" s="34">
        <v>11971.80747057695</v>
      </c>
      <c r="X75" s="34">
        <v>3397.4111146530959</v>
      </c>
      <c r="Y75" s="33">
        <v>8574.3963559238546</v>
      </c>
      <c r="Z75" s="144">
        <v>0</v>
      </c>
      <c r="AA75" s="34">
        <v>1281.264052519577</v>
      </c>
      <c r="AB75" s="34">
        <v>2616.8502997036367</v>
      </c>
      <c r="AC75" s="34">
        <v>2129.39</v>
      </c>
      <c r="AD75" s="34">
        <v>0</v>
      </c>
      <c r="AE75" s="34">
        <v>0</v>
      </c>
      <c r="AF75" s="34">
        <v>6027.5043522232136</v>
      </c>
      <c r="AG75" s="136">
        <v>3814</v>
      </c>
      <c r="AH75" s="34">
        <v>6592.7479999999996</v>
      </c>
      <c r="AI75" s="34">
        <v>0</v>
      </c>
      <c r="AJ75" s="34">
        <v>1624</v>
      </c>
      <c r="AK75" s="34">
        <v>1624</v>
      </c>
      <c r="AL75" s="34">
        <v>3814</v>
      </c>
      <c r="AM75" s="34">
        <v>4968.7479999999996</v>
      </c>
      <c r="AN75" s="34">
        <v>1154.7479999999996</v>
      </c>
      <c r="AO75" s="34">
        <v>8070.3823460000021</v>
      </c>
      <c r="AP75" s="34">
        <v>5291.6343460000026</v>
      </c>
      <c r="AQ75" s="34">
        <v>2778.7479999999996</v>
      </c>
      <c r="AR75" s="34">
        <v>-18597</v>
      </c>
      <c r="AS75" s="34">
        <v>0</v>
      </c>
    </row>
    <row r="76" spans="2:45" s="1" customFormat="1" ht="12.75" x14ac:dyDescent="0.2">
      <c r="B76" s="31" t="s">
        <v>3798</v>
      </c>
      <c r="C76" s="32" t="s">
        <v>689</v>
      </c>
      <c r="D76" s="31" t="s">
        <v>690</v>
      </c>
      <c r="E76" s="31" t="s">
        <v>13</v>
      </c>
      <c r="F76" s="31" t="s">
        <v>11</v>
      </c>
      <c r="G76" s="31" t="s">
        <v>18</v>
      </c>
      <c r="H76" s="31" t="s">
        <v>19</v>
      </c>
      <c r="I76" s="31" t="s">
        <v>10</v>
      </c>
      <c r="J76" s="31" t="s">
        <v>22</v>
      </c>
      <c r="K76" s="31" t="s">
        <v>691</v>
      </c>
      <c r="L76" s="33">
        <v>439</v>
      </c>
      <c r="M76" s="150">
        <v>15432.266541999999</v>
      </c>
      <c r="N76" s="34">
        <v>-15166</v>
      </c>
      <c r="O76" s="34">
        <v>12117.400630562724</v>
      </c>
      <c r="P76" s="30">
        <v>6392.166541999999</v>
      </c>
      <c r="Q76" s="35">
        <v>453.02682700000003</v>
      </c>
      <c r="R76" s="36">
        <v>0</v>
      </c>
      <c r="S76" s="36">
        <v>371.69517942871414</v>
      </c>
      <c r="T76" s="36">
        <v>4599.6384485496801</v>
      </c>
      <c r="U76" s="37">
        <v>4971.3604359110504</v>
      </c>
      <c r="V76" s="38">
        <v>5424.3872629110501</v>
      </c>
      <c r="W76" s="34">
        <v>11816.553804911049</v>
      </c>
      <c r="X76" s="34">
        <v>6294.3690049914385</v>
      </c>
      <c r="Y76" s="33">
        <v>5522.1847999196107</v>
      </c>
      <c r="Z76" s="144">
        <v>0</v>
      </c>
      <c r="AA76" s="34">
        <v>1031.6757538711338</v>
      </c>
      <c r="AB76" s="34">
        <v>3231.9638150909177</v>
      </c>
      <c r="AC76" s="34">
        <v>1840.16</v>
      </c>
      <c r="AD76" s="34">
        <v>464</v>
      </c>
      <c r="AE76" s="34">
        <v>0</v>
      </c>
      <c r="AF76" s="34">
        <v>6567.7995689620511</v>
      </c>
      <c r="AG76" s="136">
        <v>7229</v>
      </c>
      <c r="AH76" s="34">
        <v>8003.9</v>
      </c>
      <c r="AI76" s="34">
        <v>0</v>
      </c>
      <c r="AJ76" s="34">
        <v>774.90000000000009</v>
      </c>
      <c r="AK76" s="34">
        <v>774.90000000000009</v>
      </c>
      <c r="AL76" s="34">
        <v>7229</v>
      </c>
      <c r="AM76" s="34">
        <v>7229</v>
      </c>
      <c r="AN76" s="34">
        <v>0</v>
      </c>
      <c r="AO76" s="34">
        <v>6392.166541999999</v>
      </c>
      <c r="AP76" s="34">
        <v>5617.2665419999994</v>
      </c>
      <c r="AQ76" s="34">
        <v>774.89999999999964</v>
      </c>
      <c r="AR76" s="34">
        <v>-15166</v>
      </c>
      <c r="AS76" s="34">
        <v>0</v>
      </c>
    </row>
    <row r="77" spans="2:45" s="1" customFormat="1" ht="12.75" x14ac:dyDescent="0.2">
      <c r="B77" s="31" t="s">
        <v>3798</v>
      </c>
      <c r="C77" s="32" t="s">
        <v>831</v>
      </c>
      <c r="D77" s="31" t="s">
        <v>832</v>
      </c>
      <c r="E77" s="31" t="s">
        <v>13</v>
      </c>
      <c r="F77" s="31" t="s">
        <v>11</v>
      </c>
      <c r="G77" s="31" t="s">
        <v>18</v>
      </c>
      <c r="H77" s="31" t="s">
        <v>19</v>
      </c>
      <c r="I77" s="31" t="s">
        <v>10</v>
      </c>
      <c r="J77" s="31" t="s">
        <v>22</v>
      </c>
      <c r="K77" s="31" t="s">
        <v>833</v>
      </c>
      <c r="L77" s="33">
        <v>490</v>
      </c>
      <c r="M77" s="150">
        <v>15525.569471999999</v>
      </c>
      <c r="N77" s="34">
        <v>621</v>
      </c>
      <c r="O77" s="34">
        <v>0</v>
      </c>
      <c r="P77" s="30">
        <v>4403.2594719999979</v>
      </c>
      <c r="Q77" s="35">
        <v>1204.069706</v>
      </c>
      <c r="R77" s="36">
        <v>0</v>
      </c>
      <c r="S77" s="36">
        <v>370.5760091429994</v>
      </c>
      <c r="T77" s="36">
        <v>609.4239908570006</v>
      </c>
      <c r="U77" s="37">
        <v>980.00528465316734</v>
      </c>
      <c r="V77" s="38">
        <v>2184.0749906531673</v>
      </c>
      <c r="W77" s="34">
        <v>6587.3344626531652</v>
      </c>
      <c r="X77" s="34">
        <v>694.83001714299917</v>
      </c>
      <c r="Y77" s="33">
        <v>5892.5044455101661</v>
      </c>
      <c r="Z77" s="144">
        <v>0</v>
      </c>
      <c r="AA77" s="34">
        <v>1039.5139530844381</v>
      </c>
      <c r="AB77" s="34">
        <v>5536.1408126573515</v>
      </c>
      <c r="AC77" s="34">
        <v>2053.94</v>
      </c>
      <c r="AD77" s="34">
        <v>95</v>
      </c>
      <c r="AE77" s="34">
        <v>1256.49</v>
      </c>
      <c r="AF77" s="34">
        <v>9981.0847657417889</v>
      </c>
      <c r="AG77" s="136">
        <v>3717</v>
      </c>
      <c r="AH77" s="34">
        <v>4792.6899999999996</v>
      </c>
      <c r="AI77" s="34">
        <v>0</v>
      </c>
      <c r="AJ77" s="34">
        <v>0</v>
      </c>
      <c r="AK77" s="34">
        <v>0</v>
      </c>
      <c r="AL77" s="34">
        <v>3717</v>
      </c>
      <c r="AM77" s="34">
        <v>4792.6899999999996</v>
      </c>
      <c r="AN77" s="34">
        <v>1075.6899999999996</v>
      </c>
      <c r="AO77" s="34">
        <v>4403.2594719999979</v>
      </c>
      <c r="AP77" s="34">
        <v>3327.5694719999983</v>
      </c>
      <c r="AQ77" s="34">
        <v>1075.6899999999996</v>
      </c>
      <c r="AR77" s="34">
        <v>621</v>
      </c>
      <c r="AS77" s="34">
        <v>0</v>
      </c>
    </row>
    <row r="78" spans="2:45" s="1" customFormat="1" ht="12.75" x14ac:dyDescent="0.2">
      <c r="B78" s="31" t="s">
        <v>3798</v>
      </c>
      <c r="C78" s="32" t="s">
        <v>1461</v>
      </c>
      <c r="D78" s="31" t="s">
        <v>1462</v>
      </c>
      <c r="E78" s="31" t="s">
        <v>13</v>
      </c>
      <c r="F78" s="31" t="s">
        <v>11</v>
      </c>
      <c r="G78" s="31" t="s">
        <v>18</v>
      </c>
      <c r="H78" s="31" t="s">
        <v>19</v>
      </c>
      <c r="I78" s="31" t="s">
        <v>10</v>
      </c>
      <c r="J78" s="31" t="s">
        <v>12</v>
      </c>
      <c r="K78" s="31" t="s">
        <v>1463</v>
      </c>
      <c r="L78" s="33">
        <v>1378</v>
      </c>
      <c r="M78" s="150">
        <v>43062.30229</v>
      </c>
      <c r="N78" s="34">
        <v>-5438</v>
      </c>
      <c r="O78" s="34">
        <v>2332.3999999999996</v>
      </c>
      <c r="P78" s="30">
        <v>37166.722289999998</v>
      </c>
      <c r="Q78" s="35">
        <v>2244.0310789999999</v>
      </c>
      <c r="R78" s="36">
        <v>0</v>
      </c>
      <c r="S78" s="36">
        <v>1454.7275462862729</v>
      </c>
      <c r="T78" s="36">
        <v>1301.2724537137271</v>
      </c>
      <c r="U78" s="37">
        <v>2756.0148617389068</v>
      </c>
      <c r="V78" s="38">
        <v>5000.0459407389062</v>
      </c>
      <c r="W78" s="34">
        <v>42166.768230738904</v>
      </c>
      <c r="X78" s="34">
        <v>2727.6141492862735</v>
      </c>
      <c r="Y78" s="33">
        <v>39439.154081452631</v>
      </c>
      <c r="Z78" s="144">
        <v>0</v>
      </c>
      <c r="AA78" s="34">
        <v>1040.3753202671576</v>
      </c>
      <c r="AB78" s="34">
        <v>6888.0764526414132</v>
      </c>
      <c r="AC78" s="34">
        <v>5776.18</v>
      </c>
      <c r="AD78" s="34">
        <v>1113.19256</v>
      </c>
      <c r="AE78" s="34">
        <v>0</v>
      </c>
      <c r="AF78" s="34">
        <v>14817.824332908571</v>
      </c>
      <c r="AG78" s="136">
        <v>6817</v>
      </c>
      <c r="AH78" s="34">
        <v>18525.419999999998</v>
      </c>
      <c r="AI78" s="34">
        <v>0</v>
      </c>
      <c r="AJ78" s="34">
        <v>3105.6000000000004</v>
      </c>
      <c r="AK78" s="34">
        <v>3105.6000000000004</v>
      </c>
      <c r="AL78" s="34">
        <v>6817</v>
      </c>
      <c r="AM78" s="34">
        <v>15419.82</v>
      </c>
      <c r="AN78" s="34">
        <v>8602.82</v>
      </c>
      <c r="AO78" s="34">
        <v>37166.722289999998</v>
      </c>
      <c r="AP78" s="34">
        <v>25458.30229</v>
      </c>
      <c r="AQ78" s="34">
        <v>11708.419999999998</v>
      </c>
      <c r="AR78" s="34">
        <v>-5438</v>
      </c>
      <c r="AS78" s="34">
        <v>0</v>
      </c>
    </row>
    <row r="79" spans="2:45" s="1" customFormat="1" ht="12.75" x14ac:dyDescent="0.2">
      <c r="B79" s="31" t="s">
        <v>3798</v>
      </c>
      <c r="C79" s="32" t="s">
        <v>1265</v>
      </c>
      <c r="D79" s="31" t="s">
        <v>1266</v>
      </c>
      <c r="E79" s="31" t="s">
        <v>13</v>
      </c>
      <c r="F79" s="31" t="s">
        <v>11</v>
      </c>
      <c r="G79" s="31" t="s">
        <v>18</v>
      </c>
      <c r="H79" s="31" t="s">
        <v>19</v>
      </c>
      <c r="I79" s="31" t="s">
        <v>10</v>
      </c>
      <c r="J79" s="31" t="s">
        <v>22</v>
      </c>
      <c r="K79" s="31" t="s">
        <v>1267</v>
      </c>
      <c r="L79" s="33">
        <v>649</v>
      </c>
      <c r="M79" s="150">
        <v>45529.615258999998</v>
      </c>
      <c r="N79" s="34">
        <v>-22022</v>
      </c>
      <c r="O79" s="34">
        <v>14284.300256919643</v>
      </c>
      <c r="P79" s="30">
        <v>25025.984258999997</v>
      </c>
      <c r="Q79" s="35">
        <v>2292.028671</v>
      </c>
      <c r="R79" s="36">
        <v>0</v>
      </c>
      <c r="S79" s="36">
        <v>1084.9326834289882</v>
      </c>
      <c r="T79" s="36">
        <v>213.06731657101182</v>
      </c>
      <c r="U79" s="37">
        <v>1298.0069994691949</v>
      </c>
      <c r="V79" s="38">
        <v>3590.0356704691949</v>
      </c>
      <c r="W79" s="34">
        <v>28616.019929469192</v>
      </c>
      <c r="X79" s="34">
        <v>2034.2487814289889</v>
      </c>
      <c r="Y79" s="33">
        <v>26581.771148040203</v>
      </c>
      <c r="Z79" s="144">
        <v>0</v>
      </c>
      <c r="AA79" s="34">
        <v>1676.5909895980865</v>
      </c>
      <c r="AB79" s="34">
        <v>4835.7780396933413</v>
      </c>
      <c r="AC79" s="34">
        <v>2720.42</v>
      </c>
      <c r="AD79" s="34">
        <v>386.15850000000006</v>
      </c>
      <c r="AE79" s="34">
        <v>0</v>
      </c>
      <c r="AF79" s="34">
        <v>9618.9475292914267</v>
      </c>
      <c r="AG79" s="136">
        <v>0</v>
      </c>
      <c r="AH79" s="34">
        <v>7537.3689999999988</v>
      </c>
      <c r="AI79" s="34">
        <v>0</v>
      </c>
      <c r="AJ79" s="34">
        <v>1189.5</v>
      </c>
      <c r="AK79" s="34">
        <v>1189.5</v>
      </c>
      <c r="AL79" s="34">
        <v>0</v>
      </c>
      <c r="AM79" s="34">
        <v>6347.8689999999988</v>
      </c>
      <c r="AN79" s="34">
        <v>6347.8689999999988</v>
      </c>
      <c r="AO79" s="34">
        <v>25025.984258999997</v>
      </c>
      <c r="AP79" s="34">
        <v>17488.615258999998</v>
      </c>
      <c r="AQ79" s="34">
        <v>7537.3689999999988</v>
      </c>
      <c r="AR79" s="34">
        <v>-22022</v>
      </c>
      <c r="AS79" s="34">
        <v>0</v>
      </c>
    </row>
    <row r="80" spans="2:45" s="1" customFormat="1" ht="12.75" x14ac:dyDescent="0.2">
      <c r="B80" s="31" t="s">
        <v>3798</v>
      </c>
      <c r="C80" s="32" t="s">
        <v>2789</v>
      </c>
      <c r="D80" s="31" t="s">
        <v>2790</v>
      </c>
      <c r="E80" s="31" t="s">
        <v>13</v>
      </c>
      <c r="F80" s="31" t="s">
        <v>11</v>
      </c>
      <c r="G80" s="31" t="s">
        <v>18</v>
      </c>
      <c r="H80" s="31" t="s">
        <v>19</v>
      </c>
      <c r="I80" s="31" t="s">
        <v>10</v>
      </c>
      <c r="J80" s="31" t="s">
        <v>12</v>
      </c>
      <c r="K80" s="31" t="s">
        <v>2791</v>
      </c>
      <c r="L80" s="33">
        <v>1889</v>
      </c>
      <c r="M80" s="150">
        <v>73501.165924999994</v>
      </c>
      <c r="N80" s="34">
        <v>-89306</v>
      </c>
      <c r="O80" s="34">
        <v>51597.426185533906</v>
      </c>
      <c r="P80" s="30">
        <v>40852.282517499989</v>
      </c>
      <c r="Q80" s="35">
        <v>3707.5713909999999</v>
      </c>
      <c r="R80" s="36">
        <v>0</v>
      </c>
      <c r="S80" s="36">
        <v>1629.1766388577687</v>
      </c>
      <c r="T80" s="36">
        <v>7029.2231366180076</v>
      </c>
      <c r="U80" s="37">
        <v>8658.4464659245496</v>
      </c>
      <c r="V80" s="38">
        <v>12366.017856924549</v>
      </c>
      <c r="W80" s="34">
        <v>53218.300374424536</v>
      </c>
      <c r="X80" s="34">
        <v>11517.808033891677</v>
      </c>
      <c r="Y80" s="33">
        <v>41700.492340532859</v>
      </c>
      <c r="Z80" s="144">
        <v>0</v>
      </c>
      <c r="AA80" s="34">
        <v>1864.915487670276</v>
      </c>
      <c r="AB80" s="34">
        <v>12883.307954936576</v>
      </c>
      <c r="AC80" s="34">
        <v>7918.15</v>
      </c>
      <c r="AD80" s="34">
        <v>693</v>
      </c>
      <c r="AE80" s="34">
        <v>0</v>
      </c>
      <c r="AF80" s="34">
        <v>23359.373442606851</v>
      </c>
      <c r="AG80" s="136">
        <v>76345</v>
      </c>
      <c r="AH80" s="34">
        <v>83695.116592499995</v>
      </c>
      <c r="AI80" s="34">
        <v>0</v>
      </c>
      <c r="AJ80" s="34">
        <v>7350.1165924999996</v>
      </c>
      <c r="AK80" s="34">
        <v>7350.1165924999996</v>
      </c>
      <c r="AL80" s="34">
        <v>76345</v>
      </c>
      <c r="AM80" s="34">
        <v>76345</v>
      </c>
      <c r="AN80" s="34">
        <v>0</v>
      </c>
      <c r="AO80" s="34">
        <v>40852.282517499989</v>
      </c>
      <c r="AP80" s="34">
        <v>33502.165924999987</v>
      </c>
      <c r="AQ80" s="34">
        <v>7350.1165925000023</v>
      </c>
      <c r="AR80" s="34">
        <v>-89306</v>
      </c>
      <c r="AS80" s="34">
        <v>0</v>
      </c>
    </row>
    <row r="81" spans="2:45" s="1" customFormat="1" ht="12.75" x14ac:dyDescent="0.2">
      <c r="B81" s="31" t="s">
        <v>3798</v>
      </c>
      <c r="C81" s="32" t="s">
        <v>885</v>
      </c>
      <c r="D81" s="31" t="s">
        <v>886</v>
      </c>
      <c r="E81" s="31" t="s">
        <v>13</v>
      </c>
      <c r="F81" s="31" t="s">
        <v>11</v>
      </c>
      <c r="G81" s="31" t="s">
        <v>18</v>
      </c>
      <c r="H81" s="31" t="s">
        <v>19</v>
      </c>
      <c r="I81" s="31" t="s">
        <v>10</v>
      </c>
      <c r="J81" s="31" t="s">
        <v>12</v>
      </c>
      <c r="K81" s="31" t="s">
        <v>887</v>
      </c>
      <c r="L81" s="33">
        <v>1589</v>
      </c>
      <c r="M81" s="150">
        <v>75214.021221000003</v>
      </c>
      <c r="N81" s="34">
        <v>-19584</v>
      </c>
      <c r="O81" s="34">
        <v>6963.8523850697393</v>
      </c>
      <c r="P81" s="30">
        <v>-262.66665689999354</v>
      </c>
      <c r="Q81" s="35">
        <v>3043.5666409999999</v>
      </c>
      <c r="R81" s="36">
        <v>262.66665689999354</v>
      </c>
      <c r="S81" s="36">
        <v>2393.7388457152051</v>
      </c>
      <c r="T81" s="36">
        <v>5044.9696075193006</v>
      </c>
      <c r="U81" s="37">
        <v>7701.4166398246716</v>
      </c>
      <c r="V81" s="38">
        <v>10744.983280824672</v>
      </c>
      <c r="W81" s="34">
        <v>10744.983280824672</v>
      </c>
      <c r="X81" s="34">
        <v>10503.067569784947</v>
      </c>
      <c r="Y81" s="33">
        <v>241.91571103972547</v>
      </c>
      <c r="Z81" s="144">
        <v>0</v>
      </c>
      <c r="AA81" s="34">
        <v>1372.7980167067369</v>
      </c>
      <c r="AB81" s="34">
        <v>17746.043192296074</v>
      </c>
      <c r="AC81" s="34">
        <v>6660.63</v>
      </c>
      <c r="AD81" s="34">
        <v>1669.5438352000001</v>
      </c>
      <c r="AE81" s="34">
        <v>158.84</v>
      </c>
      <c r="AF81" s="34">
        <v>27607.85504420281</v>
      </c>
      <c r="AG81" s="136">
        <v>17086</v>
      </c>
      <c r="AH81" s="34">
        <v>25302.3121221</v>
      </c>
      <c r="AI81" s="34">
        <v>0</v>
      </c>
      <c r="AJ81" s="34">
        <v>7521.4021221000003</v>
      </c>
      <c r="AK81" s="34">
        <v>7521.4021221000003</v>
      </c>
      <c r="AL81" s="34">
        <v>17086</v>
      </c>
      <c r="AM81" s="34">
        <v>17780.91</v>
      </c>
      <c r="AN81" s="34">
        <v>694.90999999999985</v>
      </c>
      <c r="AO81" s="34">
        <v>-262.66665689999354</v>
      </c>
      <c r="AP81" s="34">
        <v>-8478.9787789999937</v>
      </c>
      <c r="AQ81" s="34">
        <v>8216.3121221000001</v>
      </c>
      <c r="AR81" s="34">
        <v>-19584</v>
      </c>
      <c r="AS81" s="34">
        <v>0</v>
      </c>
    </row>
    <row r="82" spans="2:45" s="1" customFormat="1" ht="12.75" x14ac:dyDescent="0.2">
      <c r="B82" s="31" t="s">
        <v>3798</v>
      </c>
      <c r="C82" s="32" t="s">
        <v>86</v>
      </c>
      <c r="D82" s="31" t="s">
        <v>87</v>
      </c>
      <c r="E82" s="31" t="s">
        <v>13</v>
      </c>
      <c r="F82" s="31" t="s">
        <v>11</v>
      </c>
      <c r="G82" s="31" t="s">
        <v>18</v>
      </c>
      <c r="H82" s="31" t="s">
        <v>19</v>
      </c>
      <c r="I82" s="31" t="s">
        <v>10</v>
      </c>
      <c r="J82" s="31" t="s">
        <v>12</v>
      </c>
      <c r="K82" s="31" t="s">
        <v>88</v>
      </c>
      <c r="L82" s="33">
        <v>1049</v>
      </c>
      <c r="M82" s="150">
        <v>52168.034627999994</v>
      </c>
      <c r="N82" s="34">
        <v>3610</v>
      </c>
      <c r="O82" s="34">
        <v>0</v>
      </c>
      <c r="P82" s="30">
        <v>67016.344627999992</v>
      </c>
      <c r="Q82" s="35">
        <v>2008.7156090000001</v>
      </c>
      <c r="R82" s="36">
        <v>0</v>
      </c>
      <c r="S82" s="36">
        <v>778.49944685744174</v>
      </c>
      <c r="T82" s="36">
        <v>1319.5005531425581</v>
      </c>
      <c r="U82" s="37">
        <v>2098.0113134717808</v>
      </c>
      <c r="V82" s="38">
        <v>4106.7269224717811</v>
      </c>
      <c r="W82" s="34">
        <v>71123.071550471766</v>
      </c>
      <c r="X82" s="34">
        <v>1459.6864628574258</v>
      </c>
      <c r="Y82" s="33">
        <v>69663.385087614341</v>
      </c>
      <c r="Z82" s="144">
        <v>0</v>
      </c>
      <c r="AA82" s="34">
        <v>9851.4255015442759</v>
      </c>
      <c r="AB82" s="34">
        <v>6202.0781398543568</v>
      </c>
      <c r="AC82" s="34">
        <v>4812.7199999999993</v>
      </c>
      <c r="AD82" s="34">
        <v>1995.5</v>
      </c>
      <c r="AE82" s="34">
        <v>440.49</v>
      </c>
      <c r="AF82" s="34">
        <v>23302.213641398634</v>
      </c>
      <c r="AG82" s="136">
        <v>4819</v>
      </c>
      <c r="AH82" s="34">
        <v>11738.31</v>
      </c>
      <c r="AI82" s="34">
        <v>0</v>
      </c>
      <c r="AJ82" s="34">
        <v>0</v>
      </c>
      <c r="AK82" s="34">
        <v>0</v>
      </c>
      <c r="AL82" s="34">
        <v>4819</v>
      </c>
      <c r="AM82" s="34">
        <v>11738.31</v>
      </c>
      <c r="AN82" s="34">
        <v>6919.3099999999995</v>
      </c>
      <c r="AO82" s="34">
        <v>67016.344627999992</v>
      </c>
      <c r="AP82" s="34">
        <v>60097.034627999994</v>
      </c>
      <c r="AQ82" s="34">
        <v>6919.3099999999977</v>
      </c>
      <c r="AR82" s="34">
        <v>3610</v>
      </c>
      <c r="AS82" s="34">
        <v>0</v>
      </c>
    </row>
    <row r="83" spans="2:45" s="1" customFormat="1" ht="12.75" x14ac:dyDescent="0.2">
      <c r="B83" s="31" t="s">
        <v>3798</v>
      </c>
      <c r="C83" s="32" t="s">
        <v>3728</v>
      </c>
      <c r="D83" s="31" t="s">
        <v>3729</v>
      </c>
      <c r="E83" s="31" t="s">
        <v>13</v>
      </c>
      <c r="F83" s="31" t="s">
        <v>11</v>
      </c>
      <c r="G83" s="31" t="s">
        <v>18</v>
      </c>
      <c r="H83" s="31" t="s">
        <v>19</v>
      </c>
      <c r="I83" s="31" t="s">
        <v>10</v>
      </c>
      <c r="J83" s="31" t="s">
        <v>22</v>
      </c>
      <c r="K83" s="31" t="s">
        <v>3730</v>
      </c>
      <c r="L83" s="33">
        <v>813</v>
      </c>
      <c r="M83" s="150">
        <v>58120.291313000009</v>
      </c>
      <c r="N83" s="34">
        <v>-14712</v>
      </c>
      <c r="O83" s="34">
        <v>10862.397915527325</v>
      </c>
      <c r="P83" s="30">
        <v>52608.244313000003</v>
      </c>
      <c r="Q83" s="35">
        <v>2422.1153060000001</v>
      </c>
      <c r="R83" s="36">
        <v>0</v>
      </c>
      <c r="S83" s="36">
        <v>353.1373702858499</v>
      </c>
      <c r="T83" s="36">
        <v>1272.86262971415</v>
      </c>
      <c r="U83" s="37">
        <v>1626.0087682102551</v>
      </c>
      <c r="V83" s="38">
        <v>4048.1240742102555</v>
      </c>
      <c r="W83" s="34">
        <v>56656.368387210256</v>
      </c>
      <c r="X83" s="34">
        <v>662.13256928584451</v>
      </c>
      <c r="Y83" s="33">
        <v>55994.235817924411</v>
      </c>
      <c r="Z83" s="144">
        <v>0</v>
      </c>
      <c r="AA83" s="34">
        <v>1688.6470791848676</v>
      </c>
      <c r="AB83" s="34">
        <v>3954.7392773022675</v>
      </c>
      <c r="AC83" s="34">
        <v>3407.86</v>
      </c>
      <c r="AD83" s="34">
        <v>115.5</v>
      </c>
      <c r="AE83" s="34">
        <v>0</v>
      </c>
      <c r="AF83" s="34">
        <v>9166.7463564871359</v>
      </c>
      <c r="AG83" s="136">
        <v>0</v>
      </c>
      <c r="AH83" s="34">
        <v>9199.9529999999977</v>
      </c>
      <c r="AI83" s="34">
        <v>0</v>
      </c>
      <c r="AJ83" s="34">
        <v>1248</v>
      </c>
      <c r="AK83" s="34">
        <v>1248</v>
      </c>
      <c r="AL83" s="34">
        <v>0</v>
      </c>
      <c r="AM83" s="34">
        <v>7951.9529999999986</v>
      </c>
      <c r="AN83" s="34">
        <v>7951.9529999999986</v>
      </c>
      <c r="AO83" s="34">
        <v>52608.244313000003</v>
      </c>
      <c r="AP83" s="34">
        <v>43408.291313000002</v>
      </c>
      <c r="AQ83" s="34">
        <v>9199.9529999999941</v>
      </c>
      <c r="AR83" s="34">
        <v>-14712</v>
      </c>
      <c r="AS83" s="34">
        <v>0</v>
      </c>
    </row>
    <row r="84" spans="2:45" s="1" customFormat="1" ht="12.75" x14ac:dyDescent="0.2">
      <c r="B84" s="31" t="s">
        <v>3798</v>
      </c>
      <c r="C84" s="32" t="s">
        <v>1097</v>
      </c>
      <c r="D84" s="31" t="s">
        <v>1098</v>
      </c>
      <c r="E84" s="31" t="s">
        <v>13</v>
      </c>
      <c r="F84" s="31" t="s">
        <v>11</v>
      </c>
      <c r="G84" s="31" t="s">
        <v>18</v>
      </c>
      <c r="H84" s="31" t="s">
        <v>19</v>
      </c>
      <c r="I84" s="31" t="s">
        <v>10</v>
      </c>
      <c r="J84" s="31" t="s">
        <v>22</v>
      </c>
      <c r="K84" s="31" t="s">
        <v>1099</v>
      </c>
      <c r="L84" s="33">
        <v>651</v>
      </c>
      <c r="M84" s="150">
        <v>30533.718287000003</v>
      </c>
      <c r="N84" s="34">
        <v>-13163</v>
      </c>
      <c r="O84" s="34">
        <v>5238.9582953608679</v>
      </c>
      <c r="P84" s="30">
        <v>15754.418287000004</v>
      </c>
      <c r="Q84" s="35">
        <v>1032.2701039999999</v>
      </c>
      <c r="R84" s="36">
        <v>0</v>
      </c>
      <c r="S84" s="36">
        <v>546.33309371449548</v>
      </c>
      <c r="T84" s="36">
        <v>755.66690628550452</v>
      </c>
      <c r="U84" s="37">
        <v>1302.007021039208</v>
      </c>
      <c r="V84" s="38">
        <v>2334.2771250392079</v>
      </c>
      <c r="W84" s="34">
        <v>18088.695412039211</v>
      </c>
      <c r="X84" s="34">
        <v>1024.3745507144959</v>
      </c>
      <c r="Y84" s="33">
        <v>17064.320861324715</v>
      </c>
      <c r="Z84" s="144">
        <v>0</v>
      </c>
      <c r="AA84" s="34">
        <v>2285.2347564887705</v>
      </c>
      <c r="AB84" s="34">
        <v>4563.1234244539955</v>
      </c>
      <c r="AC84" s="34">
        <v>3546.49</v>
      </c>
      <c r="AD84" s="34">
        <v>1301.0805873260299</v>
      </c>
      <c r="AE84" s="34">
        <v>652.70000000000005</v>
      </c>
      <c r="AF84" s="34">
        <v>12348.628768268796</v>
      </c>
      <c r="AG84" s="136">
        <v>7763</v>
      </c>
      <c r="AH84" s="34">
        <v>9012.7000000000007</v>
      </c>
      <c r="AI84" s="34">
        <v>0</v>
      </c>
      <c r="AJ84" s="34">
        <v>1249.7</v>
      </c>
      <c r="AK84" s="34">
        <v>1249.7</v>
      </c>
      <c r="AL84" s="34">
        <v>7763</v>
      </c>
      <c r="AM84" s="34">
        <v>7763</v>
      </c>
      <c r="AN84" s="34">
        <v>0</v>
      </c>
      <c r="AO84" s="34">
        <v>15754.418287000004</v>
      </c>
      <c r="AP84" s="34">
        <v>14504.718287000003</v>
      </c>
      <c r="AQ84" s="34">
        <v>1249.7000000000007</v>
      </c>
      <c r="AR84" s="34">
        <v>-13163</v>
      </c>
      <c r="AS84" s="34">
        <v>0</v>
      </c>
    </row>
    <row r="85" spans="2:45" s="1" customFormat="1" ht="12.75" x14ac:dyDescent="0.2">
      <c r="B85" s="31" t="s">
        <v>3798</v>
      </c>
      <c r="C85" s="32" t="s">
        <v>1311</v>
      </c>
      <c r="D85" s="31" t="s">
        <v>1312</v>
      </c>
      <c r="E85" s="31" t="s">
        <v>13</v>
      </c>
      <c r="F85" s="31" t="s">
        <v>11</v>
      </c>
      <c r="G85" s="31" t="s">
        <v>18</v>
      </c>
      <c r="H85" s="31" t="s">
        <v>19</v>
      </c>
      <c r="I85" s="31" t="s">
        <v>10</v>
      </c>
      <c r="J85" s="31" t="s">
        <v>12</v>
      </c>
      <c r="K85" s="31" t="s">
        <v>1313</v>
      </c>
      <c r="L85" s="33">
        <v>4450</v>
      </c>
      <c r="M85" s="150">
        <v>181782.76665999999</v>
      </c>
      <c r="N85" s="34">
        <v>-64490</v>
      </c>
      <c r="O85" s="34">
        <v>39064.824114560397</v>
      </c>
      <c r="P85" s="30">
        <v>116700.76665999999</v>
      </c>
      <c r="Q85" s="35">
        <v>11207.233256</v>
      </c>
      <c r="R85" s="36">
        <v>0</v>
      </c>
      <c r="S85" s="36">
        <v>8249.4645520031681</v>
      </c>
      <c r="T85" s="36">
        <v>650.53544799683186</v>
      </c>
      <c r="U85" s="37">
        <v>8900.0479932787639</v>
      </c>
      <c r="V85" s="38">
        <v>20107.281249278763</v>
      </c>
      <c r="W85" s="34">
        <v>136808.04790927877</v>
      </c>
      <c r="X85" s="34">
        <v>15467.746035003162</v>
      </c>
      <c r="Y85" s="33">
        <v>121340.30187427561</v>
      </c>
      <c r="Z85" s="144">
        <v>0</v>
      </c>
      <c r="AA85" s="34">
        <v>8806.0927052710522</v>
      </c>
      <c r="AB85" s="34">
        <v>42082.195627899207</v>
      </c>
      <c r="AC85" s="34">
        <v>18653.12</v>
      </c>
      <c r="AD85" s="34">
        <v>2374.2847225842597</v>
      </c>
      <c r="AE85" s="34">
        <v>8702.27</v>
      </c>
      <c r="AF85" s="34">
        <v>80617.963055754517</v>
      </c>
      <c r="AG85" s="136">
        <v>53034</v>
      </c>
      <c r="AH85" s="34">
        <v>58774</v>
      </c>
      <c r="AI85" s="34">
        <v>0</v>
      </c>
      <c r="AJ85" s="34">
        <v>5740</v>
      </c>
      <c r="AK85" s="34">
        <v>5740</v>
      </c>
      <c r="AL85" s="34">
        <v>53034</v>
      </c>
      <c r="AM85" s="34">
        <v>53034</v>
      </c>
      <c r="AN85" s="34">
        <v>0</v>
      </c>
      <c r="AO85" s="34">
        <v>116700.76665999999</v>
      </c>
      <c r="AP85" s="34">
        <v>110960.76665999999</v>
      </c>
      <c r="AQ85" s="34">
        <v>5740</v>
      </c>
      <c r="AR85" s="34">
        <v>-64490</v>
      </c>
      <c r="AS85" s="34">
        <v>0</v>
      </c>
    </row>
    <row r="86" spans="2:45" s="1" customFormat="1" ht="12.75" x14ac:dyDescent="0.2">
      <c r="B86" s="31" t="s">
        <v>3798</v>
      </c>
      <c r="C86" s="32" t="s">
        <v>474</v>
      </c>
      <c r="D86" s="31" t="s">
        <v>475</v>
      </c>
      <c r="E86" s="31" t="s">
        <v>13</v>
      </c>
      <c r="F86" s="31" t="s">
        <v>11</v>
      </c>
      <c r="G86" s="31" t="s">
        <v>18</v>
      </c>
      <c r="H86" s="31" t="s">
        <v>19</v>
      </c>
      <c r="I86" s="31" t="s">
        <v>10</v>
      </c>
      <c r="J86" s="31" t="s">
        <v>22</v>
      </c>
      <c r="K86" s="31" t="s">
        <v>476</v>
      </c>
      <c r="L86" s="33">
        <v>685</v>
      </c>
      <c r="M86" s="150">
        <v>28011.283456000001</v>
      </c>
      <c r="N86" s="34">
        <v>-2493</v>
      </c>
      <c r="O86" s="34">
        <v>0</v>
      </c>
      <c r="P86" s="30">
        <v>10054.068456000001</v>
      </c>
      <c r="Q86" s="35">
        <v>1147.654712</v>
      </c>
      <c r="R86" s="36">
        <v>0</v>
      </c>
      <c r="S86" s="36">
        <v>351.56134628584925</v>
      </c>
      <c r="T86" s="36">
        <v>1018.4386537141507</v>
      </c>
      <c r="U86" s="37">
        <v>1370.0073877294276</v>
      </c>
      <c r="V86" s="38">
        <v>2517.6620997294276</v>
      </c>
      <c r="W86" s="34">
        <v>12571.730555729428</v>
      </c>
      <c r="X86" s="34">
        <v>659.17752428584936</v>
      </c>
      <c r="Y86" s="33">
        <v>11912.553031443578</v>
      </c>
      <c r="Z86" s="144">
        <v>0</v>
      </c>
      <c r="AA86" s="34">
        <v>884.41012205531888</v>
      </c>
      <c r="AB86" s="34">
        <v>3578.2919033506751</v>
      </c>
      <c r="AC86" s="34">
        <v>3698.69</v>
      </c>
      <c r="AD86" s="34">
        <v>367.96</v>
      </c>
      <c r="AE86" s="34">
        <v>0</v>
      </c>
      <c r="AF86" s="34">
        <v>8529.3520254059931</v>
      </c>
      <c r="AG86" s="136">
        <v>6188</v>
      </c>
      <c r="AH86" s="34">
        <v>8528.7849999999999</v>
      </c>
      <c r="AI86" s="34">
        <v>0</v>
      </c>
      <c r="AJ86" s="34">
        <v>1828.8000000000002</v>
      </c>
      <c r="AK86" s="34">
        <v>1828.8000000000002</v>
      </c>
      <c r="AL86" s="34">
        <v>6188</v>
      </c>
      <c r="AM86" s="34">
        <v>6699.9849999999988</v>
      </c>
      <c r="AN86" s="34">
        <v>511.98499999999876</v>
      </c>
      <c r="AO86" s="34">
        <v>10054.068456000001</v>
      </c>
      <c r="AP86" s="34">
        <v>7713.2834560000028</v>
      </c>
      <c r="AQ86" s="34">
        <v>2340.7849999999999</v>
      </c>
      <c r="AR86" s="34">
        <v>-2493</v>
      </c>
      <c r="AS86" s="34">
        <v>0</v>
      </c>
    </row>
    <row r="87" spans="2:45" s="1" customFormat="1" ht="12.75" x14ac:dyDescent="0.2">
      <c r="B87" s="31" t="s">
        <v>3798</v>
      </c>
      <c r="C87" s="32" t="s">
        <v>2111</v>
      </c>
      <c r="D87" s="31" t="s">
        <v>2112</v>
      </c>
      <c r="E87" s="31" t="s">
        <v>13</v>
      </c>
      <c r="F87" s="31" t="s">
        <v>11</v>
      </c>
      <c r="G87" s="31" t="s">
        <v>18</v>
      </c>
      <c r="H87" s="31" t="s">
        <v>19</v>
      </c>
      <c r="I87" s="31" t="s">
        <v>10</v>
      </c>
      <c r="J87" s="31" t="s">
        <v>22</v>
      </c>
      <c r="K87" s="31" t="s">
        <v>2113</v>
      </c>
      <c r="L87" s="33">
        <v>301</v>
      </c>
      <c r="M87" s="150">
        <v>12732.833728000001</v>
      </c>
      <c r="N87" s="34">
        <v>2516</v>
      </c>
      <c r="O87" s="34">
        <v>0</v>
      </c>
      <c r="P87" s="30">
        <v>18192.914728</v>
      </c>
      <c r="Q87" s="35">
        <v>0</v>
      </c>
      <c r="R87" s="36">
        <v>0</v>
      </c>
      <c r="S87" s="36">
        <v>87.485899428605023</v>
      </c>
      <c r="T87" s="36">
        <v>514.51410057139492</v>
      </c>
      <c r="U87" s="37">
        <v>602.00324628694557</v>
      </c>
      <c r="V87" s="38">
        <v>602.00324628694557</v>
      </c>
      <c r="W87" s="34">
        <v>18794.917974286946</v>
      </c>
      <c r="X87" s="34">
        <v>87.485899428604171</v>
      </c>
      <c r="Y87" s="33">
        <v>18707.432074858341</v>
      </c>
      <c r="Z87" s="144">
        <v>0</v>
      </c>
      <c r="AA87" s="34">
        <v>926.36331055465166</v>
      </c>
      <c r="AB87" s="34">
        <v>1898.9212538130514</v>
      </c>
      <c r="AC87" s="34">
        <v>1726.55</v>
      </c>
      <c r="AD87" s="34">
        <v>118.06134932735996</v>
      </c>
      <c r="AE87" s="34">
        <v>118</v>
      </c>
      <c r="AF87" s="34">
        <v>4787.8959136950634</v>
      </c>
      <c r="AG87" s="136">
        <v>2135</v>
      </c>
      <c r="AH87" s="34">
        <v>2944.0809999999997</v>
      </c>
      <c r="AI87" s="34">
        <v>0</v>
      </c>
      <c r="AJ87" s="34">
        <v>0</v>
      </c>
      <c r="AK87" s="34">
        <v>0</v>
      </c>
      <c r="AL87" s="34">
        <v>2135</v>
      </c>
      <c r="AM87" s="34">
        <v>2944.0809999999997</v>
      </c>
      <c r="AN87" s="34">
        <v>809.08099999999968</v>
      </c>
      <c r="AO87" s="34">
        <v>18192.914728</v>
      </c>
      <c r="AP87" s="34">
        <v>17383.833728000001</v>
      </c>
      <c r="AQ87" s="34">
        <v>809.08099999999831</v>
      </c>
      <c r="AR87" s="34">
        <v>2516</v>
      </c>
      <c r="AS87" s="34">
        <v>0</v>
      </c>
    </row>
    <row r="88" spans="2:45" s="1" customFormat="1" ht="12.75" x14ac:dyDescent="0.2">
      <c r="B88" s="31" t="s">
        <v>3798</v>
      </c>
      <c r="C88" s="32" t="s">
        <v>240</v>
      </c>
      <c r="D88" s="31" t="s">
        <v>241</v>
      </c>
      <c r="E88" s="31" t="s">
        <v>13</v>
      </c>
      <c r="F88" s="31" t="s">
        <v>11</v>
      </c>
      <c r="G88" s="31" t="s">
        <v>18</v>
      </c>
      <c r="H88" s="31" t="s">
        <v>19</v>
      </c>
      <c r="I88" s="31" t="s">
        <v>10</v>
      </c>
      <c r="J88" s="31" t="s">
        <v>22</v>
      </c>
      <c r="K88" s="31" t="s">
        <v>242</v>
      </c>
      <c r="L88" s="33">
        <v>242</v>
      </c>
      <c r="M88" s="150">
        <v>16199.827605000002</v>
      </c>
      <c r="N88" s="34">
        <v>-2940</v>
      </c>
      <c r="O88" s="34">
        <v>571.67074348843551</v>
      </c>
      <c r="P88" s="30">
        <v>15476.829605000003</v>
      </c>
      <c r="Q88" s="35">
        <v>402.70921600000003</v>
      </c>
      <c r="R88" s="36">
        <v>0</v>
      </c>
      <c r="S88" s="36">
        <v>155.14797828577389</v>
      </c>
      <c r="T88" s="36">
        <v>328.85202171422611</v>
      </c>
      <c r="U88" s="37">
        <v>484.00260997156425</v>
      </c>
      <c r="V88" s="38">
        <v>886.71182597156428</v>
      </c>
      <c r="W88" s="34">
        <v>16363.541430971567</v>
      </c>
      <c r="X88" s="34">
        <v>290.90245928577497</v>
      </c>
      <c r="Y88" s="33">
        <v>16072.638971685792</v>
      </c>
      <c r="Z88" s="144">
        <v>0</v>
      </c>
      <c r="AA88" s="34">
        <v>3403.592219040077</v>
      </c>
      <c r="AB88" s="34">
        <v>1959.9145949515928</v>
      </c>
      <c r="AC88" s="34">
        <v>1015.5699999999999</v>
      </c>
      <c r="AD88" s="34">
        <v>137.5</v>
      </c>
      <c r="AE88" s="34">
        <v>169.13</v>
      </c>
      <c r="AF88" s="34">
        <v>6685.7068139916692</v>
      </c>
      <c r="AG88" s="136">
        <v>200</v>
      </c>
      <c r="AH88" s="34">
        <v>2879.0019999999995</v>
      </c>
      <c r="AI88" s="34">
        <v>0</v>
      </c>
      <c r="AJ88" s="34">
        <v>512</v>
      </c>
      <c r="AK88" s="34">
        <v>512</v>
      </c>
      <c r="AL88" s="34">
        <v>200</v>
      </c>
      <c r="AM88" s="34">
        <v>2367.0019999999995</v>
      </c>
      <c r="AN88" s="34">
        <v>2167.0019999999995</v>
      </c>
      <c r="AO88" s="34">
        <v>15476.829605000003</v>
      </c>
      <c r="AP88" s="34">
        <v>12797.827605000002</v>
      </c>
      <c r="AQ88" s="34">
        <v>2679.0020000000004</v>
      </c>
      <c r="AR88" s="34">
        <v>-2940</v>
      </c>
      <c r="AS88" s="34">
        <v>0</v>
      </c>
    </row>
    <row r="89" spans="2:45" s="1" customFormat="1" ht="12.75" x14ac:dyDescent="0.2">
      <c r="B89" s="31" t="s">
        <v>3798</v>
      </c>
      <c r="C89" s="32" t="s">
        <v>2036</v>
      </c>
      <c r="D89" s="31" t="s">
        <v>2037</v>
      </c>
      <c r="E89" s="31" t="s">
        <v>13</v>
      </c>
      <c r="F89" s="31" t="s">
        <v>11</v>
      </c>
      <c r="G89" s="31" t="s">
        <v>18</v>
      </c>
      <c r="H89" s="31" t="s">
        <v>19</v>
      </c>
      <c r="I89" s="31" t="s">
        <v>10</v>
      </c>
      <c r="J89" s="31" t="s">
        <v>22</v>
      </c>
      <c r="K89" s="31" t="s">
        <v>2038</v>
      </c>
      <c r="L89" s="33">
        <v>478</v>
      </c>
      <c r="M89" s="150">
        <v>17333.958841</v>
      </c>
      <c r="N89" s="34">
        <v>-867</v>
      </c>
      <c r="O89" s="34">
        <v>0</v>
      </c>
      <c r="P89" s="30">
        <v>21751.672725099997</v>
      </c>
      <c r="Q89" s="35">
        <v>969.67183399999999</v>
      </c>
      <c r="R89" s="36">
        <v>0</v>
      </c>
      <c r="S89" s="36">
        <v>514.23472800019738</v>
      </c>
      <c r="T89" s="36">
        <v>441.76527199980262</v>
      </c>
      <c r="U89" s="37">
        <v>956.00515523308968</v>
      </c>
      <c r="V89" s="38">
        <v>1925.6769892330897</v>
      </c>
      <c r="W89" s="34">
        <v>23677.349714333086</v>
      </c>
      <c r="X89" s="34">
        <v>964.19011500019042</v>
      </c>
      <c r="Y89" s="33">
        <v>22713.159599332896</v>
      </c>
      <c r="Z89" s="144">
        <v>0</v>
      </c>
      <c r="AA89" s="34">
        <v>539.33049342391155</v>
      </c>
      <c r="AB89" s="34">
        <v>2536.3838988893667</v>
      </c>
      <c r="AC89" s="34">
        <v>2003.64</v>
      </c>
      <c r="AD89" s="34">
        <v>118</v>
      </c>
      <c r="AE89" s="34">
        <v>0</v>
      </c>
      <c r="AF89" s="34">
        <v>5197.3543923132784</v>
      </c>
      <c r="AG89" s="136">
        <v>0</v>
      </c>
      <c r="AH89" s="34">
        <v>6408.7138840999996</v>
      </c>
      <c r="AI89" s="34">
        <v>0</v>
      </c>
      <c r="AJ89" s="34">
        <v>1733.3958841000001</v>
      </c>
      <c r="AK89" s="34">
        <v>1733.3958841000001</v>
      </c>
      <c r="AL89" s="34">
        <v>0</v>
      </c>
      <c r="AM89" s="34">
        <v>4675.3179999999993</v>
      </c>
      <c r="AN89" s="34">
        <v>4675.3179999999993</v>
      </c>
      <c r="AO89" s="34">
        <v>21751.672725099997</v>
      </c>
      <c r="AP89" s="34">
        <v>15342.958841</v>
      </c>
      <c r="AQ89" s="34">
        <v>6408.7138840999978</v>
      </c>
      <c r="AR89" s="34">
        <v>-867</v>
      </c>
      <c r="AS89" s="34">
        <v>0</v>
      </c>
    </row>
    <row r="90" spans="2:45" s="1" customFormat="1" ht="12.75" x14ac:dyDescent="0.2">
      <c r="B90" s="31" t="s">
        <v>3798</v>
      </c>
      <c r="C90" s="32" t="s">
        <v>2732</v>
      </c>
      <c r="D90" s="31" t="s">
        <v>2733</v>
      </c>
      <c r="E90" s="31" t="s">
        <v>13</v>
      </c>
      <c r="F90" s="31" t="s">
        <v>11</v>
      </c>
      <c r="G90" s="31" t="s">
        <v>18</v>
      </c>
      <c r="H90" s="31" t="s">
        <v>19</v>
      </c>
      <c r="I90" s="31" t="s">
        <v>10</v>
      </c>
      <c r="J90" s="31" t="s">
        <v>22</v>
      </c>
      <c r="K90" s="31" t="s">
        <v>2734</v>
      </c>
      <c r="L90" s="33">
        <v>302</v>
      </c>
      <c r="M90" s="150">
        <v>19134.972043999998</v>
      </c>
      <c r="N90" s="34">
        <v>-34339</v>
      </c>
      <c r="O90" s="34">
        <v>31408.789751891603</v>
      </c>
      <c r="P90" s="30">
        <v>-10336.668751600002</v>
      </c>
      <c r="Q90" s="35">
        <v>1265.6702660000001</v>
      </c>
      <c r="R90" s="36">
        <v>10336.668751600002</v>
      </c>
      <c r="S90" s="36">
        <v>160.96578171434754</v>
      </c>
      <c r="T90" s="36">
        <v>24897.522272255097</v>
      </c>
      <c r="U90" s="37">
        <v>35395.347674066907</v>
      </c>
      <c r="V90" s="38">
        <v>36661.017940066908</v>
      </c>
      <c r="W90" s="34">
        <v>36661.017940066908</v>
      </c>
      <c r="X90" s="34">
        <v>30585.775385605943</v>
      </c>
      <c r="Y90" s="33">
        <v>6075.242554460965</v>
      </c>
      <c r="Z90" s="144">
        <v>0</v>
      </c>
      <c r="AA90" s="34">
        <v>804.84895288178745</v>
      </c>
      <c r="AB90" s="34">
        <v>818.84573458952411</v>
      </c>
      <c r="AC90" s="34">
        <v>2507.69</v>
      </c>
      <c r="AD90" s="34">
        <v>0</v>
      </c>
      <c r="AE90" s="34">
        <v>0</v>
      </c>
      <c r="AF90" s="34">
        <v>4131.3846874713117</v>
      </c>
      <c r="AG90" s="136">
        <v>0</v>
      </c>
      <c r="AH90" s="34">
        <v>4867.3592043999997</v>
      </c>
      <c r="AI90" s="34">
        <v>0</v>
      </c>
      <c r="AJ90" s="34">
        <v>1913.4972043999999</v>
      </c>
      <c r="AK90" s="34">
        <v>1913.4972043999999</v>
      </c>
      <c r="AL90" s="34">
        <v>0</v>
      </c>
      <c r="AM90" s="34">
        <v>2953.8619999999996</v>
      </c>
      <c r="AN90" s="34">
        <v>2953.8619999999996</v>
      </c>
      <c r="AO90" s="34">
        <v>-10336.668751600002</v>
      </c>
      <c r="AP90" s="34">
        <v>-15204.027956000002</v>
      </c>
      <c r="AQ90" s="34">
        <v>4867.3592043999997</v>
      </c>
      <c r="AR90" s="34">
        <v>-34339</v>
      </c>
      <c r="AS90" s="34">
        <v>0</v>
      </c>
    </row>
    <row r="91" spans="2:45" s="1" customFormat="1" ht="12.75" x14ac:dyDescent="0.2">
      <c r="B91" s="31" t="s">
        <v>3798</v>
      </c>
      <c r="C91" s="32" t="s">
        <v>3104</v>
      </c>
      <c r="D91" s="31" t="s">
        <v>3105</v>
      </c>
      <c r="E91" s="31" t="s">
        <v>13</v>
      </c>
      <c r="F91" s="31" t="s">
        <v>11</v>
      </c>
      <c r="G91" s="31" t="s">
        <v>18</v>
      </c>
      <c r="H91" s="31" t="s">
        <v>19</v>
      </c>
      <c r="I91" s="31" t="s">
        <v>10</v>
      </c>
      <c r="J91" s="31" t="s">
        <v>22</v>
      </c>
      <c r="K91" s="31" t="s">
        <v>3106</v>
      </c>
      <c r="L91" s="33">
        <v>653</v>
      </c>
      <c r="M91" s="150">
        <v>29557.444628999998</v>
      </c>
      <c r="N91" s="34">
        <v>4674</v>
      </c>
      <c r="O91" s="34">
        <v>0</v>
      </c>
      <c r="P91" s="30">
        <v>53258.437628999993</v>
      </c>
      <c r="Q91" s="35">
        <v>1661.2143060000001</v>
      </c>
      <c r="R91" s="36">
        <v>0</v>
      </c>
      <c r="S91" s="36">
        <v>949.27169942893602</v>
      </c>
      <c r="T91" s="36">
        <v>356.72830057106398</v>
      </c>
      <c r="U91" s="37">
        <v>1306.0070426092207</v>
      </c>
      <c r="V91" s="38">
        <v>2967.2213486092205</v>
      </c>
      <c r="W91" s="34">
        <v>56225.658977609215</v>
      </c>
      <c r="X91" s="34">
        <v>1779.8844364289398</v>
      </c>
      <c r="Y91" s="33">
        <v>54445.774541180275</v>
      </c>
      <c r="Z91" s="144">
        <v>0</v>
      </c>
      <c r="AA91" s="34">
        <v>1070.063688898897</v>
      </c>
      <c r="AB91" s="34">
        <v>2791.8694884415459</v>
      </c>
      <c r="AC91" s="34">
        <v>2737.19</v>
      </c>
      <c r="AD91" s="34">
        <v>3952</v>
      </c>
      <c r="AE91" s="34">
        <v>0</v>
      </c>
      <c r="AF91" s="34">
        <v>10551.123177340443</v>
      </c>
      <c r="AG91" s="136">
        <v>16870</v>
      </c>
      <c r="AH91" s="34">
        <v>23256.992999999999</v>
      </c>
      <c r="AI91" s="34">
        <v>16870</v>
      </c>
      <c r="AJ91" s="34">
        <v>16870</v>
      </c>
      <c r="AK91" s="34">
        <v>0</v>
      </c>
      <c r="AL91" s="34">
        <v>0</v>
      </c>
      <c r="AM91" s="34">
        <v>6386.9929999999995</v>
      </c>
      <c r="AN91" s="34">
        <v>6386.9929999999995</v>
      </c>
      <c r="AO91" s="34">
        <v>53258.437628999993</v>
      </c>
      <c r="AP91" s="34">
        <v>46871.444628999991</v>
      </c>
      <c r="AQ91" s="34">
        <v>6386.9930000000022</v>
      </c>
      <c r="AR91" s="34">
        <v>4674</v>
      </c>
      <c r="AS91" s="34">
        <v>0</v>
      </c>
    </row>
    <row r="92" spans="2:45" s="1" customFormat="1" ht="12.75" x14ac:dyDescent="0.2">
      <c r="B92" s="31" t="s">
        <v>3798</v>
      </c>
      <c r="C92" s="32" t="s">
        <v>99</v>
      </c>
      <c r="D92" s="31" t="s">
        <v>100</v>
      </c>
      <c r="E92" s="31" t="s">
        <v>13</v>
      </c>
      <c r="F92" s="31" t="s">
        <v>11</v>
      </c>
      <c r="G92" s="31" t="s">
        <v>18</v>
      </c>
      <c r="H92" s="31" t="s">
        <v>19</v>
      </c>
      <c r="I92" s="31" t="s">
        <v>10</v>
      </c>
      <c r="J92" s="31" t="s">
        <v>22</v>
      </c>
      <c r="K92" s="31" t="s">
        <v>101</v>
      </c>
      <c r="L92" s="33">
        <v>819</v>
      </c>
      <c r="M92" s="150">
        <v>40707.825230999995</v>
      </c>
      <c r="N92" s="34">
        <v>14026</v>
      </c>
      <c r="O92" s="34">
        <v>0</v>
      </c>
      <c r="P92" s="30">
        <v>62744.464230999991</v>
      </c>
      <c r="Q92" s="35">
        <v>1203.5689299999999</v>
      </c>
      <c r="R92" s="36">
        <v>0</v>
      </c>
      <c r="S92" s="36">
        <v>960.87636228608324</v>
      </c>
      <c r="T92" s="36">
        <v>677.12363771391676</v>
      </c>
      <c r="U92" s="37">
        <v>1638.0088329202938</v>
      </c>
      <c r="V92" s="38">
        <v>2841.5777629202939</v>
      </c>
      <c r="W92" s="34">
        <v>65586.041993920284</v>
      </c>
      <c r="X92" s="34">
        <v>1801.6431792860967</v>
      </c>
      <c r="Y92" s="33">
        <v>63784.398814634187</v>
      </c>
      <c r="Z92" s="144">
        <v>0</v>
      </c>
      <c r="AA92" s="34">
        <v>1538.8001018263271</v>
      </c>
      <c r="AB92" s="34">
        <v>3924.7391657822554</v>
      </c>
      <c r="AC92" s="34">
        <v>3433.01</v>
      </c>
      <c r="AD92" s="34">
        <v>60.5</v>
      </c>
      <c r="AE92" s="34">
        <v>0</v>
      </c>
      <c r="AF92" s="34">
        <v>8957.0492676085832</v>
      </c>
      <c r="AG92" s="136">
        <v>0</v>
      </c>
      <c r="AH92" s="34">
        <v>8010.6389999999992</v>
      </c>
      <c r="AI92" s="34">
        <v>0</v>
      </c>
      <c r="AJ92" s="34">
        <v>0</v>
      </c>
      <c r="AK92" s="34">
        <v>0</v>
      </c>
      <c r="AL92" s="34">
        <v>0</v>
      </c>
      <c r="AM92" s="34">
        <v>8010.6389999999992</v>
      </c>
      <c r="AN92" s="34">
        <v>8010.6389999999992</v>
      </c>
      <c r="AO92" s="34">
        <v>62744.464230999991</v>
      </c>
      <c r="AP92" s="34">
        <v>54733.825230999995</v>
      </c>
      <c r="AQ92" s="34">
        <v>8010.6389999999956</v>
      </c>
      <c r="AR92" s="34">
        <v>14026</v>
      </c>
      <c r="AS92" s="34">
        <v>0</v>
      </c>
    </row>
    <row r="93" spans="2:45" s="1" customFormat="1" ht="12.75" x14ac:dyDescent="0.2">
      <c r="B93" s="31" t="s">
        <v>3798</v>
      </c>
      <c r="C93" s="32" t="s">
        <v>1428</v>
      </c>
      <c r="D93" s="31" t="s">
        <v>1429</v>
      </c>
      <c r="E93" s="31" t="s">
        <v>13</v>
      </c>
      <c r="F93" s="31" t="s">
        <v>11</v>
      </c>
      <c r="G93" s="31" t="s">
        <v>18</v>
      </c>
      <c r="H93" s="31" t="s">
        <v>19</v>
      </c>
      <c r="I93" s="31" t="s">
        <v>10</v>
      </c>
      <c r="J93" s="31" t="s">
        <v>12</v>
      </c>
      <c r="K93" s="31" t="s">
        <v>1430</v>
      </c>
      <c r="L93" s="33">
        <v>1380</v>
      </c>
      <c r="M93" s="150">
        <v>44387.966382999999</v>
      </c>
      <c r="N93" s="34">
        <v>2364</v>
      </c>
      <c r="O93" s="34">
        <v>0</v>
      </c>
      <c r="P93" s="30">
        <v>26656.166382999996</v>
      </c>
      <c r="Q93" s="35">
        <v>2520.376197</v>
      </c>
      <c r="R93" s="36">
        <v>0</v>
      </c>
      <c r="S93" s="36">
        <v>2808.1781805725072</v>
      </c>
      <c r="T93" s="36">
        <v>-2.6036618805278522</v>
      </c>
      <c r="U93" s="37">
        <v>2805.5896477616388</v>
      </c>
      <c r="V93" s="38">
        <v>5325.9658447616384</v>
      </c>
      <c r="W93" s="34">
        <v>31982.132227761635</v>
      </c>
      <c r="X93" s="34">
        <v>5265.334088572512</v>
      </c>
      <c r="Y93" s="33">
        <v>26716.798139189123</v>
      </c>
      <c r="Z93" s="144">
        <v>0</v>
      </c>
      <c r="AA93" s="34">
        <v>1861.2837088816184</v>
      </c>
      <c r="AB93" s="34">
        <v>7080.5824648580146</v>
      </c>
      <c r="AC93" s="34">
        <v>5784.56</v>
      </c>
      <c r="AD93" s="34">
        <v>325.47127554999997</v>
      </c>
      <c r="AE93" s="34">
        <v>140.01</v>
      </c>
      <c r="AF93" s="34">
        <v>15191.907449289634</v>
      </c>
      <c r="AG93" s="136">
        <v>901</v>
      </c>
      <c r="AH93" s="34">
        <v>15442.199999999999</v>
      </c>
      <c r="AI93" s="34">
        <v>0</v>
      </c>
      <c r="AJ93" s="34">
        <v>0</v>
      </c>
      <c r="AK93" s="34">
        <v>0</v>
      </c>
      <c r="AL93" s="34">
        <v>901</v>
      </c>
      <c r="AM93" s="34">
        <v>15442.199999999999</v>
      </c>
      <c r="AN93" s="34">
        <v>14541.199999999999</v>
      </c>
      <c r="AO93" s="34">
        <v>26656.166382999996</v>
      </c>
      <c r="AP93" s="34">
        <v>12114.966382999997</v>
      </c>
      <c r="AQ93" s="34">
        <v>14541.199999999997</v>
      </c>
      <c r="AR93" s="34">
        <v>2364</v>
      </c>
      <c r="AS93" s="34">
        <v>0</v>
      </c>
    </row>
    <row r="94" spans="2:45" s="1" customFormat="1" ht="12.75" x14ac:dyDescent="0.2">
      <c r="B94" s="31" t="s">
        <v>3798</v>
      </c>
      <c r="C94" s="32" t="s">
        <v>2087</v>
      </c>
      <c r="D94" s="31" t="s">
        <v>2088</v>
      </c>
      <c r="E94" s="31" t="s">
        <v>13</v>
      </c>
      <c r="F94" s="31" t="s">
        <v>11</v>
      </c>
      <c r="G94" s="31" t="s">
        <v>18</v>
      </c>
      <c r="H94" s="31" t="s">
        <v>19</v>
      </c>
      <c r="I94" s="31" t="s">
        <v>10</v>
      </c>
      <c r="J94" s="31" t="s">
        <v>22</v>
      </c>
      <c r="K94" s="31" t="s">
        <v>2089</v>
      </c>
      <c r="L94" s="33">
        <v>78</v>
      </c>
      <c r="M94" s="150">
        <v>4935.4676810000001</v>
      </c>
      <c r="N94" s="34">
        <v>2173</v>
      </c>
      <c r="O94" s="34">
        <v>0</v>
      </c>
      <c r="P94" s="30">
        <v>3817.3856809999997</v>
      </c>
      <c r="Q94" s="35">
        <v>272.47739999999999</v>
      </c>
      <c r="R94" s="36">
        <v>0</v>
      </c>
      <c r="S94" s="36">
        <v>42.489617142873456</v>
      </c>
      <c r="T94" s="36">
        <v>113.51038285712654</v>
      </c>
      <c r="U94" s="37">
        <v>0</v>
      </c>
      <c r="V94" s="38">
        <v>272.47739999999999</v>
      </c>
      <c r="W94" s="34">
        <v>4089.8630809999995</v>
      </c>
      <c r="X94" s="34">
        <v>79.668032142873926</v>
      </c>
      <c r="Y94" s="33">
        <v>4010.1950488571256</v>
      </c>
      <c r="Z94" s="144">
        <v>0</v>
      </c>
      <c r="AA94" s="34">
        <v>353.81873337174807</v>
      </c>
      <c r="AB94" s="34">
        <v>376.95585041803287</v>
      </c>
      <c r="AC94" s="34">
        <v>600</v>
      </c>
      <c r="AD94" s="34">
        <v>0</v>
      </c>
      <c r="AE94" s="34">
        <v>0</v>
      </c>
      <c r="AF94" s="34">
        <v>1330.774583789781</v>
      </c>
      <c r="AG94" s="136">
        <v>0</v>
      </c>
      <c r="AH94" s="34">
        <v>762.91799999999989</v>
      </c>
      <c r="AI94" s="34">
        <v>0</v>
      </c>
      <c r="AJ94" s="34">
        <v>0</v>
      </c>
      <c r="AK94" s="34">
        <v>0</v>
      </c>
      <c r="AL94" s="34">
        <v>0</v>
      </c>
      <c r="AM94" s="34">
        <v>762.91799999999989</v>
      </c>
      <c r="AN94" s="34">
        <v>762.91799999999989</v>
      </c>
      <c r="AO94" s="34">
        <v>3817.3856809999997</v>
      </c>
      <c r="AP94" s="34">
        <v>3054.4676810000001</v>
      </c>
      <c r="AQ94" s="34">
        <v>762.91799999999967</v>
      </c>
      <c r="AR94" s="34">
        <v>2173</v>
      </c>
      <c r="AS94" s="34">
        <v>0</v>
      </c>
    </row>
    <row r="95" spans="2:45" s="1" customFormat="1" ht="12.75" x14ac:dyDescent="0.2">
      <c r="B95" s="31" t="s">
        <v>3798</v>
      </c>
      <c r="C95" s="32" t="s">
        <v>3383</v>
      </c>
      <c r="D95" s="31" t="s">
        <v>3384</v>
      </c>
      <c r="E95" s="31" t="s">
        <v>13</v>
      </c>
      <c r="F95" s="31" t="s">
        <v>11</v>
      </c>
      <c r="G95" s="31" t="s">
        <v>18</v>
      </c>
      <c r="H95" s="31" t="s">
        <v>19</v>
      </c>
      <c r="I95" s="31" t="s">
        <v>10</v>
      </c>
      <c r="J95" s="31" t="s">
        <v>12</v>
      </c>
      <c r="K95" s="31" t="s">
        <v>3385</v>
      </c>
      <c r="L95" s="33">
        <v>1320</v>
      </c>
      <c r="M95" s="150">
        <v>25554.105626999997</v>
      </c>
      <c r="N95" s="34">
        <v>-16652</v>
      </c>
      <c r="O95" s="34">
        <v>12285.887075406428</v>
      </c>
      <c r="P95" s="30">
        <v>34502.205626999996</v>
      </c>
      <c r="Q95" s="35">
        <v>2468.6271400000001</v>
      </c>
      <c r="R95" s="36">
        <v>0</v>
      </c>
      <c r="S95" s="36">
        <v>1814.7377885721255</v>
      </c>
      <c r="T95" s="36">
        <v>825.26221142787449</v>
      </c>
      <c r="U95" s="37">
        <v>2640.0142362085321</v>
      </c>
      <c r="V95" s="38">
        <v>5108.6413762085322</v>
      </c>
      <c r="W95" s="34">
        <v>39610.847003208532</v>
      </c>
      <c r="X95" s="34">
        <v>3402.6333535721278</v>
      </c>
      <c r="Y95" s="33">
        <v>36208.213649636404</v>
      </c>
      <c r="Z95" s="144">
        <v>0</v>
      </c>
      <c r="AA95" s="34">
        <v>1566.2547765776303</v>
      </c>
      <c r="AB95" s="34">
        <v>9559.6118073218076</v>
      </c>
      <c r="AC95" s="34">
        <v>5533.06</v>
      </c>
      <c r="AD95" s="34">
        <v>2854.186921425</v>
      </c>
      <c r="AE95" s="34">
        <v>0</v>
      </c>
      <c r="AF95" s="34">
        <v>19513.11350532444</v>
      </c>
      <c r="AG95" s="136">
        <v>29244</v>
      </c>
      <c r="AH95" s="34">
        <v>31090.1</v>
      </c>
      <c r="AI95" s="34">
        <v>0</v>
      </c>
      <c r="AJ95" s="34">
        <v>1846.1000000000001</v>
      </c>
      <c r="AK95" s="34">
        <v>1846.1000000000001</v>
      </c>
      <c r="AL95" s="34">
        <v>29244</v>
      </c>
      <c r="AM95" s="34">
        <v>29244</v>
      </c>
      <c r="AN95" s="34">
        <v>0</v>
      </c>
      <c r="AO95" s="34">
        <v>34502.205626999996</v>
      </c>
      <c r="AP95" s="34">
        <v>32656.105626999997</v>
      </c>
      <c r="AQ95" s="34">
        <v>1846.0999999999985</v>
      </c>
      <c r="AR95" s="34">
        <v>-16652</v>
      </c>
      <c r="AS95" s="34">
        <v>0</v>
      </c>
    </row>
    <row r="96" spans="2:45" s="1" customFormat="1" ht="12.75" x14ac:dyDescent="0.2">
      <c r="B96" s="31" t="s">
        <v>3798</v>
      </c>
      <c r="C96" s="32" t="s">
        <v>1166</v>
      </c>
      <c r="D96" s="31" t="s">
        <v>1167</v>
      </c>
      <c r="E96" s="31" t="s">
        <v>13</v>
      </c>
      <c r="F96" s="31" t="s">
        <v>11</v>
      </c>
      <c r="G96" s="31" t="s">
        <v>18</v>
      </c>
      <c r="H96" s="31" t="s">
        <v>19</v>
      </c>
      <c r="I96" s="31" t="s">
        <v>10</v>
      </c>
      <c r="J96" s="31" t="s">
        <v>12</v>
      </c>
      <c r="K96" s="31" t="s">
        <v>1168</v>
      </c>
      <c r="L96" s="33">
        <v>1290</v>
      </c>
      <c r="M96" s="150">
        <v>30235.978887000001</v>
      </c>
      <c r="N96" s="34">
        <v>5181</v>
      </c>
      <c r="O96" s="34">
        <v>0</v>
      </c>
      <c r="P96" s="30">
        <v>27374.078887000003</v>
      </c>
      <c r="Q96" s="35">
        <v>489.84973000000002</v>
      </c>
      <c r="R96" s="36">
        <v>0</v>
      </c>
      <c r="S96" s="36">
        <v>383.07504114300423</v>
      </c>
      <c r="T96" s="36">
        <v>2196.9249588569955</v>
      </c>
      <c r="U96" s="37">
        <v>2580.0139126583381</v>
      </c>
      <c r="V96" s="38">
        <v>3069.863642658338</v>
      </c>
      <c r="W96" s="34">
        <v>30443.942529658343</v>
      </c>
      <c r="X96" s="34">
        <v>718.26570214300591</v>
      </c>
      <c r="Y96" s="33">
        <v>29725.676827515337</v>
      </c>
      <c r="Z96" s="144">
        <v>0</v>
      </c>
      <c r="AA96" s="34">
        <v>1329.3637154483758</v>
      </c>
      <c r="AB96" s="34">
        <v>6225.0628651264424</v>
      </c>
      <c r="AC96" s="34">
        <v>5587.8300000000008</v>
      </c>
      <c r="AD96" s="34">
        <v>2149.3099734375</v>
      </c>
      <c r="AE96" s="34">
        <v>3592.45</v>
      </c>
      <c r="AF96" s="34">
        <v>18884.01655401232</v>
      </c>
      <c r="AG96" s="136">
        <v>665</v>
      </c>
      <c r="AH96" s="34">
        <v>14435.099999999999</v>
      </c>
      <c r="AI96" s="34">
        <v>0</v>
      </c>
      <c r="AJ96" s="34">
        <v>0</v>
      </c>
      <c r="AK96" s="34">
        <v>0</v>
      </c>
      <c r="AL96" s="34">
        <v>665</v>
      </c>
      <c r="AM96" s="34">
        <v>14435.099999999999</v>
      </c>
      <c r="AN96" s="34">
        <v>13770.099999999999</v>
      </c>
      <c r="AO96" s="34">
        <v>27374.078887000003</v>
      </c>
      <c r="AP96" s="34">
        <v>13603.978887000005</v>
      </c>
      <c r="AQ96" s="34">
        <v>13770.099999999999</v>
      </c>
      <c r="AR96" s="34">
        <v>5181</v>
      </c>
      <c r="AS96" s="34">
        <v>0</v>
      </c>
    </row>
    <row r="97" spans="2:45" s="1" customFormat="1" ht="12.75" x14ac:dyDescent="0.2">
      <c r="B97" s="31" t="s">
        <v>3798</v>
      </c>
      <c r="C97" s="32" t="s">
        <v>2708</v>
      </c>
      <c r="D97" s="31" t="s">
        <v>2709</v>
      </c>
      <c r="E97" s="31" t="s">
        <v>13</v>
      </c>
      <c r="F97" s="31" t="s">
        <v>11</v>
      </c>
      <c r="G97" s="31" t="s">
        <v>18</v>
      </c>
      <c r="H97" s="31" t="s">
        <v>19</v>
      </c>
      <c r="I97" s="31" t="s">
        <v>10</v>
      </c>
      <c r="J97" s="31" t="s">
        <v>22</v>
      </c>
      <c r="K97" s="31" t="s">
        <v>2710</v>
      </c>
      <c r="L97" s="33">
        <v>181</v>
      </c>
      <c r="M97" s="150">
        <v>4610.8661850000008</v>
      </c>
      <c r="N97" s="34">
        <v>-6356</v>
      </c>
      <c r="O97" s="34">
        <v>5015.1959231619339</v>
      </c>
      <c r="P97" s="30">
        <v>-6660.9728149999992</v>
      </c>
      <c r="Q97" s="35">
        <v>246.84172899999999</v>
      </c>
      <c r="R97" s="36">
        <v>6660.9728149999992</v>
      </c>
      <c r="S97" s="36">
        <v>182.60240571435583</v>
      </c>
      <c r="T97" s="36">
        <v>3788.0462994403297</v>
      </c>
      <c r="U97" s="37">
        <v>10631.678851208091</v>
      </c>
      <c r="V97" s="38">
        <v>10878.520580208091</v>
      </c>
      <c r="W97" s="34">
        <v>10878.520580208091</v>
      </c>
      <c r="X97" s="34">
        <v>5270.5108098762885</v>
      </c>
      <c r="Y97" s="33">
        <v>5608.0097703318024</v>
      </c>
      <c r="Z97" s="144">
        <v>0</v>
      </c>
      <c r="AA97" s="34">
        <v>746.66336678621997</v>
      </c>
      <c r="AB97" s="34">
        <v>1379.051736545978</v>
      </c>
      <c r="AC97" s="34">
        <v>1391.18</v>
      </c>
      <c r="AD97" s="34">
        <v>83.5</v>
      </c>
      <c r="AE97" s="34">
        <v>95.67</v>
      </c>
      <c r="AF97" s="34">
        <v>3696.0651033321983</v>
      </c>
      <c r="AG97" s="136">
        <v>0</v>
      </c>
      <c r="AH97" s="34">
        <v>2182.1610000000001</v>
      </c>
      <c r="AI97" s="34">
        <v>0</v>
      </c>
      <c r="AJ97" s="34">
        <v>411.8</v>
      </c>
      <c r="AK97" s="34">
        <v>411.8</v>
      </c>
      <c r="AL97" s="34">
        <v>0</v>
      </c>
      <c r="AM97" s="34">
        <v>1770.3609999999999</v>
      </c>
      <c r="AN97" s="34">
        <v>1770.3609999999999</v>
      </c>
      <c r="AO97" s="34">
        <v>-6660.9728149999992</v>
      </c>
      <c r="AP97" s="34">
        <v>-8843.1338149999992</v>
      </c>
      <c r="AQ97" s="34">
        <v>2182.1610000000001</v>
      </c>
      <c r="AR97" s="34">
        <v>-6356</v>
      </c>
      <c r="AS97" s="34">
        <v>0</v>
      </c>
    </row>
    <row r="98" spans="2:45" s="1" customFormat="1" ht="12.75" x14ac:dyDescent="0.2">
      <c r="B98" s="31" t="s">
        <v>3798</v>
      </c>
      <c r="C98" s="32" t="s">
        <v>522</v>
      </c>
      <c r="D98" s="31" t="s">
        <v>523</v>
      </c>
      <c r="E98" s="31" t="s">
        <v>13</v>
      </c>
      <c r="F98" s="31" t="s">
        <v>11</v>
      </c>
      <c r="G98" s="31" t="s">
        <v>18</v>
      </c>
      <c r="H98" s="31" t="s">
        <v>19</v>
      </c>
      <c r="I98" s="31" t="s">
        <v>10</v>
      </c>
      <c r="J98" s="31" t="s">
        <v>12</v>
      </c>
      <c r="K98" s="31" t="s">
        <v>524</v>
      </c>
      <c r="L98" s="33">
        <v>1251</v>
      </c>
      <c r="M98" s="150">
        <v>74261.362303999995</v>
      </c>
      <c r="N98" s="34">
        <v>-45968</v>
      </c>
      <c r="O98" s="34">
        <v>19542.739416268709</v>
      </c>
      <c r="P98" s="30">
        <v>-15998.637696000005</v>
      </c>
      <c r="Q98" s="35">
        <v>2375.877896</v>
      </c>
      <c r="R98" s="36">
        <v>15998.637696000005</v>
      </c>
      <c r="S98" s="36">
        <v>2153.2805771436842</v>
      </c>
      <c r="T98" s="36">
        <v>15156.610742262092</v>
      </c>
      <c r="U98" s="37">
        <v>33308.708631756148</v>
      </c>
      <c r="V98" s="38">
        <v>35684.586527756146</v>
      </c>
      <c r="W98" s="34">
        <v>35684.586527756146</v>
      </c>
      <c r="X98" s="34">
        <v>23088.383107412388</v>
      </c>
      <c r="Y98" s="33">
        <v>12596.203420343758</v>
      </c>
      <c r="Z98" s="144">
        <v>0</v>
      </c>
      <c r="AA98" s="34">
        <v>1684.3061656854675</v>
      </c>
      <c r="AB98" s="34">
        <v>13118.438595941545</v>
      </c>
      <c r="AC98" s="34">
        <v>5243.83</v>
      </c>
      <c r="AD98" s="34">
        <v>348</v>
      </c>
      <c r="AE98" s="34">
        <v>0</v>
      </c>
      <c r="AF98" s="34">
        <v>20394.574761627013</v>
      </c>
      <c r="AG98" s="136">
        <v>34844</v>
      </c>
      <c r="AH98" s="34">
        <v>34844</v>
      </c>
      <c r="AI98" s="34">
        <v>9918</v>
      </c>
      <c r="AJ98" s="34">
        <v>9918</v>
      </c>
      <c r="AK98" s="34">
        <v>0</v>
      </c>
      <c r="AL98" s="34">
        <v>24926</v>
      </c>
      <c r="AM98" s="34">
        <v>24926</v>
      </c>
      <c r="AN98" s="34">
        <v>0</v>
      </c>
      <c r="AO98" s="34">
        <v>-15998.637696000005</v>
      </c>
      <c r="AP98" s="34">
        <v>-15998.637696000005</v>
      </c>
      <c r="AQ98" s="34">
        <v>0</v>
      </c>
      <c r="AR98" s="34">
        <v>-45968</v>
      </c>
      <c r="AS98" s="34">
        <v>0</v>
      </c>
    </row>
    <row r="99" spans="2:45" s="1" customFormat="1" ht="12.75" x14ac:dyDescent="0.2">
      <c r="B99" s="31" t="s">
        <v>3798</v>
      </c>
      <c r="C99" s="32" t="s">
        <v>579</v>
      </c>
      <c r="D99" s="31" t="s">
        <v>580</v>
      </c>
      <c r="E99" s="31" t="s">
        <v>13</v>
      </c>
      <c r="F99" s="31" t="s">
        <v>11</v>
      </c>
      <c r="G99" s="31" t="s">
        <v>18</v>
      </c>
      <c r="H99" s="31" t="s">
        <v>19</v>
      </c>
      <c r="I99" s="31" t="s">
        <v>10</v>
      </c>
      <c r="J99" s="31" t="s">
        <v>12</v>
      </c>
      <c r="K99" s="31" t="s">
        <v>581</v>
      </c>
      <c r="L99" s="33">
        <v>2085</v>
      </c>
      <c r="M99" s="150">
        <v>50818.670785000002</v>
      </c>
      <c r="N99" s="34">
        <v>-12414</v>
      </c>
      <c r="O99" s="34">
        <v>5674.8689955387154</v>
      </c>
      <c r="P99" s="30">
        <v>62917.820785000004</v>
      </c>
      <c r="Q99" s="35">
        <v>3345.023083</v>
      </c>
      <c r="R99" s="36">
        <v>0</v>
      </c>
      <c r="S99" s="36">
        <v>1412.547172571971</v>
      </c>
      <c r="T99" s="36">
        <v>2757.4528274280292</v>
      </c>
      <c r="U99" s="37">
        <v>4170.0224867384768</v>
      </c>
      <c r="V99" s="38">
        <v>7515.0455697384768</v>
      </c>
      <c r="W99" s="34">
        <v>70432.866354738479</v>
      </c>
      <c r="X99" s="34">
        <v>2648.5259485719725</v>
      </c>
      <c r="Y99" s="33">
        <v>67784.340406166506</v>
      </c>
      <c r="Z99" s="144">
        <v>0</v>
      </c>
      <c r="AA99" s="34">
        <v>5667.3142399241624</v>
      </c>
      <c r="AB99" s="34">
        <v>15161.091845916813</v>
      </c>
      <c r="AC99" s="34">
        <v>8739.7199999999993</v>
      </c>
      <c r="AD99" s="34">
        <v>1613</v>
      </c>
      <c r="AE99" s="34">
        <v>0</v>
      </c>
      <c r="AF99" s="34">
        <v>31181.126085840973</v>
      </c>
      <c r="AG99" s="136">
        <v>5377</v>
      </c>
      <c r="AH99" s="34">
        <v>24513.149999999998</v>
      </c>
      <c r="AI99" s="34">
        <v>0</v>
      </c>
      <c r="AJ99" s="34">
        <v>1182</v>
      </c>
      <c r="AK99" s="34">
        <v>1182</v>
      </c>
      <c r="AL99" s="34">
        <v>5377</v>
      </c>
      <c r="AM99" s="34">
        <v>23331.149999999998</v>
      </c>
      <c r="AN99" s="34">
        <v>17954.149999999998</v>
      </c>
      <c r="AO99" s="34">
        <v>62917.820785000004</v>
      </c>
      <c r="AP99" s="34">
        <v>43781.670785000009</v>
      </c>
      <c r="AQ99" s="34">
        <v>19136.149999999994</v>
      </c>
      <c r="AR99" s="34">
        <v>-12414</v>
      </c>
      <c r="AS99" s="34">
        <v>0</v>
      </c>
    </row>
    <row r="100" spans="2:45" s="1" customFormat="1" ht="12.75" x14ac:dyDescent="0.2">
      <c r="B100" s="31" t="s">
        <v>3798</v>
      </c>
      <c r="C100" s="32" t="s">
        <v>767</v>
      </c>
      <c r="D100" s="31" t="s">
        <v>768</v>
      </c>
      <c r="E100" s="31" t="s">
        <v>13</v>
      </c>
      <c r="F100" s="31" t="s">
        <v>11</v>
      </c>
      <c r="G100" s="31" t="s">
        <v>18</v>
      </c>
      <c r="H100" s="31" t="s">
        <v>19</v>
      </c>
      <c r="I100" s="31" t="s">
        <v>10</v>
      </c>
      <c r="J100" s="31" t="s">
        <v>22</v>
      </c>
      <c r="K100" s="31" t="s">
        <v>769</v>
      </c>
      <c r="L100" s="33">
        <v>586</v>
      </c>
      <c r="M100" s="150">
        <v>18185.168541999999</v>
      </c>
      <c r="N100" s="34">
        <v>-18999.64</v>
      </c>
      <c r="O100" s="34">
        <v>14649.62685636919</v>
      </c>
      <c r="P100" s="30">
        <v>-3228.9054580000011</v>
      </c>
      <c r="Q100" s="35">
        <v>988.60102800000004</v>
      </c>
      <c r="R100" s="36">
        <v>3228.9054580000011</v>
      </c>
      <c r="S100" s="36">
        <v>662.04805142882572</v>
      </c>
      <c r="T100" s="36">
        <v>11807.547323124269</v>
      </c>
      <c r="U100" s="37">
        <v>15698.585486769571</v>
      </c>
      <c r="V100" s="38">
        <v>16687.186514769572</v>
      </c>
      <c r="W100" s="34">
        <v>16687.186514769572</v>
      </c>
      <c r="X100" s="34">
        <v>15481.657969798018</v>
      </c>
      <c r="Y100" s="33">
        <v>1205.5285449715539</v>
      </c>
      <c r="Z100" s="144">
        <v>0</v>
      </c>
      <c r="AA100" s="34">
        <v>948.26481634731624</v>
      </c>
      <c r="AB100" s="34">
        <v>3117.4930505834136</v>
      </c>
      <c r="AC100" s="34">
        <v>2456.34</v>
      </c>
      <c r="AD100" s="34">
        <v>123.44499999999999</v>
      </c>
      <c r="AE100" s="34">
        <v>0</v>
      </c>
      <c r="AF100" s="34">
        <v>6645.5428669307294</v>
      </c>
      <c r="AG100" s="136">
        <v>0</v>
      </c>
      <c r="AH100" s="34">
        <v>5826.5659999999989</v>
      </c>
      <c r="AI100" s="34">
        <v>0</v>
      </c>
      <c r="AJ100" s="34">
        <v>94.9</v>
      </c>
      <c r="AK100" s="34">
        <v>94.9</v>
      </c>
      <c r="AL100" s="34">
        <v>0</v>
      </c>
      <c r="AM100" s="34">
        <v>5731.6659999999993</v>
      </c>
      <c r="AN100" s="34">
        <v>5731.6659999999993</v>
      </c>
      <c r="AO100" s="34">
        <v>-3228.9054580000011</v>
      </c>
      <c r="AP100" s="34">
        <v>-9055.471458</v>
      </c>
      <c r="AQ100" s="34">
        <v>5826.5659999999989</v>
      </c>
      <c r="AR100" s="34">
        <v>-18999.64</v>
      </c>
      <c r="AS100" s="34">
        <v>0</v>
      </c>
    </row>
    <row r="101" spans="2:45" s="1" customFormat="1" ht="12.75" x14ac:dyDescent="0.2">
      <c r="B101" s="31" t="s">
        <v>3798</v>
      </c>
      <c r="C101" s="32" t="s">
        <v>2546</v>
      </c>
      <c r="D101" s="31" t="s">
        <v>2547</v>
      </c>
      <c r="E101" s="31" t="s">
        <v>13</v>
      </c>
      <c r="F101" s="31" t="s">
        <v>11</v>
      </c>
      <c r="G101" s="31" t="s">
        <v>18</v>
      </c>
      <c r="H101" s="31" t="s">
        <v>19</v>
      </c>
      <c r="I101" s="31" t="s">
        <v>10</v>
      </c>
      <c r="J101" s="31" t="s">
        <v>22</v>
      </c>
      <c r="K101" s="31" t="s">
        <v>2548</v>
      </c>
      <c r="L101" s="33">
        <v>945</v>
      </c>
      <c r="M101" s="150">
        <v>44271.214642999999</v>
      </c>
      <c r="N101" s="34">
        <v>-28485</v>
      </c>
      <c r="O101" s="34">
        <v>18658.907969010746</v>
      </c>
      <c r="P101" s="30">
        <v>1903.4146430000001</v>
      </c>
      <c r="Q101" s="35">
        <v>1458.6908510000001</v>
      </c>
      <c r="R101" s="36">
        <v>0</v>
      </c>
      <c r="S101" s="36">
        <v>674.93659885740203</v>
      </c>
      <c r="T101" s="36">
        <v>13331.18950713029</v>
      </c>
      <c r="U101" s="37">
        <v>14006.201634067984</v>
      </c>
      <c r="V101" s="38">
        <v>15464.892485067983</v>
      </c>
      <c r="W101" s="34">
        <v>17368.307128067983</v>
      </c>
      <c r="X101" s="34">
        <v>17152.878121868147</v>
      </c>
      <c r="Y101" s="33">
        <v>215.42900619983448</v>
      </c>
      <c r="Z101" s="144">
        <v>0</v>
      </c>
      <c r="AA101" s="34">
        <v>1054.6055933039079</v>
      </c>
      <c r="AB101" s="34">
        <v>5750.0981758019307</v>
      </c>
      <c r="AC101" s="34">
        <v>3998.19</v>
      </c>
      <c r="AD101" s="34">
        <v>93</v>
      </c>
      <c r="AE101" s="34">
        <v>792.31</v>
      </c>
      <c r="AF101" s="34">
        <v>11688.203769105838</v>
      </c>
      <c r="AG101" s="136">
        <v>13978</v>
      </c>
      <c r="AH101" s="34">
        <v>16183.2</v>
      </c>
      <c r="AI101" s="34">
        <v>0</v>
      </c>
      <c r="AJ101" s="34">
        <v>2205.2000000000003</v>
      </c>
      <c r="AK101" s="34">
        <v>2205.2000000000003</v>
      </c>
      <c r="AL101" s="34">
        <v>13978</v>
      </c>
      <c r="AM101" s="34">
        <v>13978</v>
      </c>
      <c r="AN101" s="34">
        <v>0</v>
      </c>
      <c r="AO101" s="34">
        <v>1903.4146430000001</v>
      </c>
      <c r="AP101" s="34">
        <v>-301.7853570000002</v>
      </c>
      <c r="AQ101" s="34">
        <v>2205.2000000000007</v>
      </c>
      <c r="AR101" s="34">
        <v>-28485</v>
      </c>
      <c r="AS101" s="34">
        <v>0</v>
      </c>
    </row>
    <row r="102" spans="2:45" s="1" customFormat="1" ht="12.75" x14ac:dyDescent="0.2">
      <c r="B102" s="31" t="s">
        <v>3798</v>
      </c>
      <c r="C102" s="32" t="s">
        <v>2669</v>
      </c>
      <c r="D102" s="31" t="s">
        <v>2670</v>
      </c>
      <c r="E102" s="31" t="s">
        <v>13</v>
      </c>
      <c r="F102" s="31" t="s">
        <v>11</v>
      </c>
      <c r="G102" s="31" t="s">
        <v>18</v>
      </c>
      <c r="H102" s="31" t="s">
        <v>19</v>
      </c>
      <c r="I102" s="31" t="s">
        <v>10</v>
      </c>
      <c r="J102" s="31" t="s">
        <v>22</v>
      </c>
      <c r="K102" s="31" t="s">
        <v>2671</v>
      </c>
      <c r="L102" s="33">
        <v>204</v>
      </c>
      <c r="M102" s="150">
        <v>10738.471991</v>
      </c>
      <c r="N102" s="34">
        <v>340</v>
      </c>
      <c r="O102" s="34">
        <v>0</v>
      </c>
      <c r="P102" s="30">
        <v>13073.795990999999</v>
      </c>
      <c r="Q102" s="35">
        <v>0</v>
      </c>
      <c r="R102" s="36">
        <v>0</v>
      </c>
      <c r="S102" s="36">
        <v>0</v>
      </c>
      <c r="T102" s="36">
        <v>408</v>
      </c>
      <c r="U102" s="37">
        <v>408.00220014131861</v>
      </c>
      <c r="V102" s="38">
        <v>408.00220014131861</v>
      </c>
      <c r="W102" s="34">
        <v>13481.798191141317</v>
      </c>
      <c r="X102" s="34">
        <v>0</v>
      </c>
      <c r="Y102" s="33">
        <v>13481.798191141317</v>
      </c>
      <c r="Z102" s="144">
        <v>0</v>
      </c>
      <c r="AA102" s="34">
        <v>342.84760985634506</v>
      </c>
      <c r="AB102" s="34">
        <v>2452.8110246629353</v>
      </c>
      <c r="AC102" s="34">
        <v>1682.35</v>
      </c>
      <c r="AD102" s="34">
        <v>0</v>
      </c>
      <c r="AE102" s="34">
        <v>552.46</v>
      </c>
      <c r="AF102" s="34">
        <v>5030.4686345192804</v>
      </c>
      <c r="AG102" s="136">
        <v>0</v>
      </c>
      <c r="AH102" s="34">
        <v>1995.3239999999998</v>
      </c>
      <c r="AI102" s="34">
        <v>0</v>
      </c>
      <c r="AJ102" s="34">
        <v>0</v>
      </c>
      <c r="AK102" s="34">
        <v>0</v>
      </c>
      <c r="AL102" s="34">
        <v>0</v>
      </c>
      <c r="AM102" s="34">
        <v>1995.3239999999998</v>
      </c>
      <c r="AN102" s="34">
        <v>1995.3239999999998</v>
      </c>
      <c r="AO102" s="34">
        <v>13073.795990999999</v>
      </c>
      <c r="AP102" s="34">
        <v>11078.471990999999</v>
      </c>
      <c r="AQ102" s="34">
        <v>1995.3240000000005</v>
      </c>
      <c r="AR102" s="34">
        <v>340</v>
      </c>
      <c r="AS102" s="34">
        <v>0</v>
      </c>
    </row>
    <row r="103" spans="2:45" s="1" customFormat="1" ht="12.75" x14ac:dyDescent="0.2">
      <c r="B103" s="31" t="s">
        <v>3798</v>
      </c>
      <c r="C103" s="32" t="s">
        <v>1274</v>
      </c>
      <c r="D103" s="31" t="s">
        <v>1275</v>
      </c>
      <c r="E103" s="31" t="s">
        <v>13</v>
      </c>
      <c r="F103" s="31" t="s">
        <v>11</v>
      </c>
      <c r="G103" s="31" t="s">
        <v>18</v>
      </c>
      <c r="H103" s="31" t="s">
        <v>19</v>
      </c>
      <c r="I103" s="31" t="s">
        <v>10</v>
      </c>
      <c r="J103" s="31" t="s">
        <v>22</v>
      </c>
      <c r="K103" s="31" t="s">
        <v>1276</v>
      </c>
      <c r="L103" s="33">
        <v>189</v>
      </c>
      <c r="M103" s="150">
        <v>6395.3773299999993</v>
      </c>
      <c r="N103" s="34">
        <v>626</v>
      </c>
      <c r="O103" s="34">
        <v>0</v>
      </c>
      <c r="P103" s="30">
        <v>8869.9863299999997</v>
      </c>
      <c r="Q103" s="35">
        <v>0</v>
      </c>
      <c r="R103" s="36">
        <v>0</v>
      </c>
      <c r="S103" s="36">
        <v>162.73842742863391</v>
      </c>
      <c r="T103" s="36">
        <v>215.26157257136609</v>
      </c>
      <c r="U103" s="37">
        <v>378.00203836622165</v>
      </c>
      <c r="V103" s="38">
        <v>378.00203836622165</v>
      </c>
      <c r="W103" s="34">
        <v>9247.988368366221</v>
      </c>
      <c r="X103" s="34">
        <v>162.73842742863417</v>
      </c>
      <c r="Y103" s="33">
        <v>9085.2499409375869</v>
      </c>
      <c r="Z103" s="144">
        <v>0</v>
      </c>
      <c r="AA103" s="34">
        <v>2067.2623102784519</v>
      </c>
      <c r="AB103" s="34">
        <v>2626.773535744022</v>
      </c>
      <c r="AC103" s="34">
        <v>1898.17</v>
      </c>
      <c r="AD103" s="34">
        <v>0</v>
      </c>
      <c r="AE103" s="34">
        <v>0</v>
      </c>
      <c r="AF103" s="34">
        <v>6592.2058460224744</v>
      </c>
      <c r="AG103" s="136">
        <v>0</v>
      </c>
      <c r="AH103" s="34">
        <v>1848.6089999999997</v>
      </c>
      <c r="AI103" s="34">
        <v>0</v>
      </c>
      <c r="AJ103" s="34">
        <v>0</v>
      </c>
      <c r="AK103" s="34">
        <v>0</v>
      </c>
      <c r="AL103" s="34">
        <v>0</v>
      </c>
      <c r="AM103" s="34">
        <v>1848.6089999999997</v>
      </c>
      <c r="AN103" s="34">
        <v>1848.6089999999997</v>
      </c>
      <c r="AO103" s="34">
        <v>8869.9863299999997</v>
      </c>
      <c r="AP103" s="34">
        <v>7021.3773300000003</v>
      </c>
      <c r="AQ103" s="34">
        <v>1848.6090000000004</v>
      </c>
      <c r="AR103" s="34">
        <v>626</v>
      </c>
      <c r="AS103" s="34">
        <v>0</v>
      </c>
    </row>
    <row r="104" spans="2:45" s="1" customFormat="1" ht="12.75" x14ac:dyDescent="0.2">
      <c r="B104" s="31" t="s">
        <v>3798</v>
      </c>
      <c r="C104" s="32" t="s">
        <v>900</v>
      </c>
      <c r="D104" s="31" t="s">
        <v>901</v>
      </c>
      <c r="E104" s="31" t="s">
        <v>13</v>
      </c>
      <c r="F104" s="31" t="s">
        <v>11</v>
      </c>
      <c r="G104" s="31" t="s">
        <v>18</v>
      </c>
      <c r="H104" s="31" t="s">
        <v>19</v>
      </c>
      <c r="I104" s="31" t="s">
        <v>10</v>
      </c>
      <c r="J104" s="31" t="s">
        <v>22</v>
      </c>
      <c r="K104" s="31" t="s">
        <v>902</v>
      </c>
      <c r="L104" s="33">
        <v>150</v>
      </c>
      <c r="M104" s="150">
        <v>6144.9277140000004</v>
      </c>
      <c r="N104" s="34">
        <v>3338</v>
      </c>
      <c r="O104" s="34">
        <v>0</v>
      </c>
      <c r="P104" s="30">
        <v>10950.077713999999</v>
      </c>
      <c r="Q104" s="35">
        <v>266.72485999999998</v>
      </c>
      <c r="R104" s="36">
        <v>0</v>
      </c>
      <c r="S104" s="36">
        <v>217.74261485722647</v>
      </c>
      <c r="T104" s="36">
        <v>82.257385142773529</v>
      </c>
      <c r="U104" s="37">
        <v>300.00161775096956</v>
      </c>
      <c r="V104" s="38">
        <v>566.72647775096948</v>
      </c>
      <c r="W104" s="34">
        <v>11516.804191750969</v>
      </c>
      <c r="X104" s="34">
        <v>408.26740285722735</v>
      </c>
      <c r="Y104" s="33">
        <v>11108.536788893742</v>
      </c>
      <c r="Z104" s="144">
        <v>0</v>
      </c>
      <c r="AA104" s="34">
        <v>1092.7775796369056</v>
      </c>
      <c r="AB104" s="34">
        <v>2032.3883813089951</v>
      </c>
      <c r="AC104" s="34">
        <v>1483.07</v>
      </c>
      <c r="AD104" s="34">
        <v>0</v>
      </c>
      <c r="AE104" s="34">
        <v>277.85000000000002</v>
      </c>
      <c r="AF104" s="34">
        <v>4886.0859609459012</v>
      </c>
      <c r="AG104" s="136">
        <v>0</v>
      </c>
      <c r="AH104" s="34">
        <v>1467.1499999999999</v>
      </c>
      <c r="AI104" s="34">
        <v>0</v>
      </c>
      <c r="AJ104" s="34">
        <v>0</v>
      </c>
      <c r="AK104" s="34">
        <v>0</v>
      </c>
      <c r="AL104" s="34">
        <v>0</v>
      </c>
      <c r="AM104" s="34">
        <v>1467.1499999999999</v>
      </c>
      <c r="AN104" s="34">
        <v>1467.1499999999999</v>
      </c>
      <c r="AO104" s="34">
        <v>10950.077713999999</v>
      </c>
      <c r="AP104" s="34">
        <v>9482.9277139999995</v>
      </c>
      <c r="AQ104" s="34">
        <v>1467.1499999999996</v>
      </c>
      <c r="AR104" s="34">
        <v>3338</v>
      </c>
      <c r="AS104" s="34">
        <v>0</v>
      </c>
    </row>
    <row r="105" spans="2:45" s="1" customFormat="1" ht="12.75" x14ac:dyDescent="0.2">
      <c r="B105" s="31" t="s">
        <v>3798</v>
      </c>
      <c r="C105" s="32" t="s">
        <v>123</v>
      </c>
      <c r="D105" s="31" t="s">
        <v>124</v>
      </c>
      <c r="E105" s="31" t="s">
        <v>13</v>
      </c>
      <c r="F105" s="31" t="s">
        <v>11</v>
      </c>
      <c r="G105" s="31" t="s">
        <v>18</v>
      </c>
      <c r="H105" s="31" t="s">
        <v>19</v>
      </c>
      <c r="I105" s="31" t="s">
        <v>10</v>
      </c>
      <c r="J105" s="31" t="s">
        <v>22</v>
      </c>
      <c r="K105" s="31" t="s">
        <v>125</v>
      </c>
      <c r="L105" s="33">
        <v>560</v>
      </c>
      <c r="M105" s="150">
        <v>21960.061229999999</v>
      </c>
      <c r="N105" s="34">
        <v>-37477</v>
      </c>
      <c r="O105" s="34">
        <v>20282.490763771057</v>
      </c>
      <c r="P105" s="30">
        <v>1649.7612300000001</v>
      </c>
      <c r="Q105" s="35">
        <v>1083.2563560000001</v>
      </c>
      <c r="R105" s="36">
        <v>0</v>
      </c>
      <c r="S105" s="36">
        <v>337.0686068572723</v>
      </c>
      <c r="T105" s="36">
        <v>15406.325653771057</v>
      </c>
      <c r="U105" s="37">
        <v>15743.479156932761</v>
      </c>
      <c r="V105" s="38">
        <v>16826.735512932763</v>
      </c>
      <c r="W105" s="34">
        <v>18476.496742932763</v>
      </c>
      <c r="X105" s="34">
        <v>18476.411846628333</v>
      </c>
      <c r="Y105" s="33">
        <v>8.48963044318225E-2</v>
      </c>
      <c r="Z105" s="144">
        <v>0</v>
      </c>
      <c r="AA105" s="34">
        <v>941.93770185177755</v>
      </c>
      <c r="AB105" s="34">
        <v>3349.5728327897359</v>
      </c>
      <c r="AC105" s="34">
        <v>2347.36</v>
      </c>
      <c r="AD105" s="34">
        <v>116</v>
      </c>
      <c r="AE105" s="34">
        <v>0</v>
      </c>
      <c r="AF105" s="34">
        <v>6754.8705346415136</v>
      </c>
      <c r="AG105" s="136">
        <v>17165</v>
      </c>
      <c r="AH105" s="34">
        <v>18796.7</v>
      </c>
      <c r="AI105" s="34">
        <v>0</v>
      </c>
      <c r="AJ105" s="34">
        <v>1631.7</v>
      </c>
      <c r="AK105" s="34">
        <v>1631.7</v>
      </c>
      <c r="AL105" s="34">
        <v>17165</v>
      </c>
      <c r="AM105" s="34">
        <v>17165</v>
      </c>
      <c r="AN105" s="34">
        <v>0</v>
      </c>
      <c r="AO105" s="34">
        <v>1649.7612300000001</v>
      </c>
      <c r="AP105" s="34">
        <v>18.061230000000023</v>
      </c>
      <c r="AQ105" s="34">
        <v>1631.6999999999998</v>
      </c>
      <c r="AR105" s="34">
        <v>-37477</v>
      </c>
      <c r="AS105" s="34">
        <v>0</v>
      </c>
    </row>
    <row r="106" spans="2:45" s="1" customFormat="1" ht="12.75" x14ac:dyDescent="0.2">
      <c r="B106" s="31" t="s">
        <v>3798</v>
      </c>
      <c r="C106" s="32" t="s">
        <v>2246</v>
      </c>
      <c r="D106" s="31" t="s">
        <v>2247</v>
      </c>
      <c r="E106" s="31" t="s">
        <v>13</v>
      </c>
      <c r="F106" s="31" t="s">
        <v>11</v>
      </c>
      <c r="G106" s="31" t="s">
        <v>18</v>
      </c>
      <c r="H106" s="31" t="s">
        <v>19</v>
      </c>
      <c r="I106" s="31" t="s">
        <v>10</v>
      </c>
      <c r="J106" s="31" t="s">
        <v>22</v>
      </c>
      <c r="K106" s="31" t="s">
        <v>2248</v>
      </c>
      <c r="L106" s="33">
        <v>251</v>
      </c>
      <c r="M106" s="150">
        <v>7864.6419649999989</v>
      </c>
      <c r="N106" s="34">
        <v>-9846</v>
      </c>
      <c r="O106" s="34">
        <v>8798.3246341325412</v>
      </c>
      <c r="P106" s="30">
        <v>1028.6729649999979</v>
      </c>
      <c r="Q106" s="35">
        <v>390.71981799999998</v>
      </c>
      <c r="R106" s="36">
        <v>0</v>
      </c>
      <c r="S106" s="36">
        <v>30.147020571440148</v>
      </c>
      <c r="T106" s="36">
        <v>6208.5722631124308</v>
      </c>
      <c r="U106" s="37">
        <v>6238.7529259977709</v>
      </c>
      <c r="V106" s="38">
        <v>6629.4727439977705</v>
      </c>
      <c r="W106" s="34">
        <v>7658.1457089977685</v>
      </c>
      <c r="X106" s="34">
        <v>7461.8361577039841</v>
      </c>
      <c r="Y106" s="33">
        <v>196.30955129378435</v>
      </c>
      <c r="Z106" s="144">
        <v>0</v>
      </c>
      <c r="AA106" s="34">
        <v>707.63746674349613</v>
      </c>
      <c r="AB106" s="34">
        <v>2397.8717314529554</v>
      </c>
      <c r="AC106" s="34">
        <v>1487.4399999999998</v>
      </c>
      <c r="AD106" s="34">
        <v>192</v>
      </c>
      <c r="AE106" s="34">
        <v>0</v>
      </c>
      <c r="AF106" s="34">
        <v>4784.9491981964511</v>
      </c>
      <c r="AG106" s="136">
        <v>35</v>
      </c>
      <c r="AH106" s="34">
        <v>3010.0309999999995</v>
      </c>
      <c r="AI106" s="34">
        <v>0</v>
      </c>
      <c r="AJ106" s="34">
        <v>555</v>
      </c>
      <c r="AK106" s="34">
        <v>555</v>
      </c>
      <c r="AL106" s="34">
        <v>35</v>
      </c>
      <c r="AM106" s="34">
        <v>2455.0309999999995</v>
      </c>
      <c r="AN106" s="34">
        <v>2420.0309999999995</v>
      </c>
      <c r="AO106" s="34">
        <v>1028.6729649999979</v>
      </c>
      <c r="AP106" s="34">
        <v>-1946.3580350000016</v>
      </c>
      <c r="AQ106" s="34">
        <v>2975.0309999999995</v>
      </c>
      <c r="AR106" s="34">
        <v>-9846</v>
      </c>
      <c r="AS106" s="34">
        <v>0</v>
      </c>
    </row>
    <row r="107" spans="2:45" s="1" customFormat="1" ht="12.75" x14ac:dyDescent="0.2">
      <c r="B107" s="31" t="s">
        <v>3798</v>
      </c>
      <c r="C107" s="32" t="s">
        <v>366</v>
      </c>
      <c r="D107" s="31" t="s">
        <v>367</v>
      </c>
      <c r="E107" s="31" t="s">
        <v>13</v>
      </c>
      <c r="F107" s="31" t="s">
        <v>11</v>
      </c>
      <c r="G107" s="31" t="s">
        <v>18</v>
      </c>
      <c r="H107" s="31" t="s">
        <v>19</v>
      </c>
      <c r="I107" s="31" t="s">
        <v>10</v>
      </c>
      <c r="J107" s="31" t="s">
        <v>22</v>
      </c>
      <c r="K107" s="31" t="s">
        <v>368</v>
      </c>
      <c r="L107" s="33">
        <v>237</v>
      </c>
      <c r="M107" s="150">
        <v>8023.212344999999</v>
      </c>
      <c r="N107" s="34">
        <v>4473</v>
      </c>
      <c r="O107" s="34">
        <v>0</v>
      </c>
      <c r="P107" s="30">
        <v>4318.3093449999997</v>
      </c>
      <c r="Q107" s="35">
        <v>304.95863400000002</v>
      </c>
      <c r="R107" s="36">
        <v>0</v>
      </c>
      <c r="S107" s="36">
        <v>175.92163885721041</v>
      </c>
      <c r="T107" s="36">
        <v>298.07836114278962</v>
      </c>
      <c r="U107" s="37">
        <v>474.00255604653194</v>
      </c>
      <c r="V107" s="38">
        <v>778.96119004653201</v>
      </c>
      <c r="W107" s="34">
        <v>5097.2705350465312</v>
      </c>
      <c r="X107" s="34">
        <v>329.85307285720955</v>
      </c>
      <c r="Y107" s="33">
        <v>4767.4174621893217</v>
      </c>
      <c r="Z107" s="144">
        <v>0</v>
      </c>
      <c r="AA107" s="34">
        <v>729.57633844156749</v>
      </c>
      <c r="AB107" s="34">
        <v>1062.5569159656814</v>
      </c>
      <c r="AC107" s="34">
        <v>1602.22</v>
      </c>
      <c r="AD107" s="34">
        <v>0</v>
      </c>
      <c r="AE107" s="34">
        <v>0</v>
      </c>
      <c r="AF107" s="34">
        <v>3394.3532544072486</v>
      </c>
      <c r="AG107" s="136">
        <v>0</v>
      </c>
      <c r="AH107" s="34">
        <v>2318.0969999999998</v>
      </c>
      <c r="AI107" s="34">
        <v>0</v>
      </c>
      <c r="AJ107" s="34">
        <v>0</v>
      </c>
      <c r="AK107" s="34">
        <v>0</v>
      </c>
      <c r="AL107" s="34">
        <v>0</v>
      </c>
      <c r="AM107" s="34">
        <v>2318.0969999999998</v>
      </c>
      <c r="AN107" s="34">
        <v>2318.0969999999998</v>
      </c>
      <c r="AO107" s="34">
        <v>4318.3093449999997</v>
      </c>
      <c r="AP107" s="34">
        <v>2000.2123449999999</v>
      </c>
      <c r="AQ107" s="34">
        <v>2318.0969999999998</v>
      </c>
      <c r="AR107" s="34">
        <v>4473</v>
      </c>
      <c r="AS107" s="34">
        <v>0</v>
      </c>
    </row>
    <row r="108" spans="2:45" s="1" customFormat="1" ht="12.75" x14ac:dyDescent="0.2">
      <c r="B108" s="31" t="s">
        <v>3798</v>
      </c>
      <c r="C108" s="32" t="s">
        <v>1226</v>
      </c>
      <c r="D108" s="31" t="s">
        <v>1227</v>
      </c>
      <c r="E108" s="31" t="s">
        <v>13</v>
      </c>
      <c r="F108" s="31" t="s">
        <v>11</v>
      </c>
      <c r="G108" s="31" t="s">
        <v>18</v>
      </c>
      <c r="H108" s="31" t="s">
        <v>19</v>
      </c>
      <c r="I108" s="31" t="s">
        <v>10</v>
      </c>
      <c r="J108" s="31" t="s">
        <v>22</v>
      </c>
      <c r="K108" s="31" t="s">
        <v>1228</v>
      </c>
      <c r="L108" s="33">
        <v>618</v>
      </c>
      <c r="M108" s="150">
        <v>23625.445423000001</v>
      </c>
      <c r="N108" s="34">
        <v>-18237</v>
      </c>
      <c r="O108" s="34">
        <v>11965.800666438938</v>
      </c>
      <c r="P108" s="30">
        <v>11960.903423</v>
      </c>
      <c r="Q108" s="35">
        <v>831.43302700000004</v>
      </c>
      <c r="R108" s="36">
        <v>0</v>
      </c>
      <c r="S108" s="36">
        <v>414.80532457158785</v>
      </c>
      <c r="T108" s="36">
        <v>821.19467542841221</v>
      </c>
      <c r="U108" s="37">
        <v>1236.0066651339946</v>
      </c>
      <c r="V108" s="38">
        <v>2067.4396921339949</v>
      </c>
      <c r="W108" s="34">
        <v>14028.343115133994</v>
      </c>
      <c r="X108" s="34">
        <v>777.75998357158824</v>
      </c>
      <c r="Y108" s="33">
        <v>13250.583131562405</v>
      </c>
      <c r="Z108" s="144">
        <v>0</v>
      </c>
      <c r="AA108" s="34">
        <v>1640.4719858529731</v>
      </c>
      <c r="AB108" s="34">
        <v>1983.7573742607974</v>
      </c>
      <c r="AC108" s="34">
        <v>2684.85</v>
      </c>
      <c r="AD108" s="34">
        <v>2119.30852</v>
      </c>
      <c r="AE108" s="34">
        <v>312</v>
      </c>
      <c r="AF108" s="34">
        <v>8740.3878801137707</v>
      </c>
      <c r="AG108" s="136">
        <v>0</v>
      </c>
      <c r="AH108" s="34">
        <v>6572.4579999999996</v>
      </c>
      <c r="AI108" s="34">
        <v>0</v>
      </c>
      <c r="AJ108" s="34">
        <v>527.80000000000007</v>
      </c>
      <c r="AK108" s="34">
        <v>527.80000000000007</v>
      </c>
      <c r="AL108" s="34">
        <v>0</v>
      </c>
      <c r="AM108" s="34">
        <v>6044.6579999999994</v>
      </c>
      <c r="AN108" s="34">
        <v>6044.6579999999994</v>
      </c>
      <c r="AO108" s="34">
        <v>11960.903423</v>
      </c>
      <c r="AP108" s="34">
        <v>5388.445423000001</v>
      </c>
      <c r="AQ108" s="34">
        <v>6572.4579999999987</v>
      </c>
      <c r="AR108" s="34">
        <v>-18237</v>
      </c>
      <c r="AS108" s="34">
        <v>0</v>
      </c>
    </row>
    <row r="109" spans="2:45" s="1" customFormat="1" ht="12.75" x14ac:dyDescent="0.2">
      <c r="B109" s="31" t="s">
        <v>3798</v>
      </c>
      <c r="C109" s="32" t="s">
        <v>3566</v>
      </c>
      <c r="D109" s="31" t="s">
        <v>3567</v>
      </c>
      <c r="E109" s="31" t="s">
        <v>13</v>
      </c>
      <c r="F109" s="31" t="s">
        <v>11</v>
      </c>
      <c r="G109" s="31" t="s">
        <v>18</v>
      </c>
      <c r="H109" s="31" t="s">
        <v>19</v>
      </c>
      <c r="I109" s="31" t="s">
        <v>10</v>
      </c>
      <c r="J109" s="31" t="s">
        <v>22</v>
      </c>
      <c r="K109" s="31" t="s">
        <v>3568</v>
      </c>
      <c r="L109" s="33">
        <v>307</v>
      </c>
      <c r="M109" s="150">
        <v>15748.837289999999</v>
      </c>
      <c r="N109" s="34">
        <v>19600</v>
      </c>
      <c r="O109" s="34">
        <v>0</v>
      </c>
      <c r="P109" s="30">
        <v>32191.604289999996</v>
      </c>
      <c r="Q109" s="35">
        <v>632.96126700000002</v>
      </c>
      <c r="R109" s="36">
        <v>0</v>
      </c>
      <c r="S109" s="36">
        <v>405.790025143013</v>
      </c>
      <c r="T109" s="36">
        <v>208.209974856987</v>
      </c>
      <c r="U109" s="37">
        <v>614.0033109969844</v>
      </c>
      <c r="V109" s="38">
        <v>1246.9645779969844</v>
      </c>
      <c r="W109" s="34">
        <v>33438.568867996983</v>
      </c>
      <c r="X109" s="34">
        <v>760.85629714301467</v>
      </c>
      <c r="Y109" s="33">
        <v>32677.712570853968</v>
      </c>
      <c r="Z109" s="144">
        <v>0</v>
      </c>
      <c r="AA109" s="34">
        <v>620.23875403891668</v>
      </c>
      <c r="AB109" s="34">
        <v>2096.3372419087236</v>
      </c>
      <c r="AC109" s="34">
        <v>1286.8599999999999</v>
      </c>
      <c r="AD109" s="34">
        <v>123.8733993</v>
      </c>
      <c r="AE109" s="34">
        <v>0</v>
      </c>
      <c r="AF109" s="34">
        <v>4127.3093952476402</v>
      </c>
      <c r="AG109" s="136">
        <v>0</v>
      </c>
      <c r="AH109" s="34">
        <v>3002.7669999999998</v>
      </c>
      <c r="AI109" s="34">
        <v>0</v>
      </c>
      <c r="AJ109" s="34">
        <v>0</v>
      </c>
      <c r="AK109" s="34">
        <v>0</v>
      </c>
      <c r="AL109" s="34">
        <v>0</v>
      </c>
      <c r="AM109" s="34">
        <v>3002.7669999999998</v>
      </c>
      <c r="AN109" s="34">
        <v>3002.7669999999998</v>
      </c>
      <c r="AO109" s="34">
        <v>32191.604289999996</v>
      </c>
      <c r="AP109" s="34">
        <v>29188.837289999996</v>
      </c>
      <c r="AQ109" s="34">
        <v>3002.7669999999998</v>
      </c>
      <c r="AR109" s="34">
        <v>19600</v>
      </c>
      <c r="AS109" s="34">
        <v>0</v>
      </c>
    </row>
    <row r="110" spans="2:45" s="1" customFormat="1" ht="12.75" x14ac:dyDescent="0.2">
      <c r="B110" s="31" t="s">
        <v>3798</v>
      </c>
      <c r="C110" s="32" t="s">
        <v>462</v>
      </c>
      <c r="D110" s="31" t="s">
        <v>463</v>
      </c>
      <c r="E110" s="31" t="s">
        <v>13</v>
      </c>
      <c r="F110" s="31" t="s">
        <v>11</v>
      </c>
      <c r="G110" s="31" t="s">
        <v>18</v>
      </c>
      <c r="H110" s="31" t="s">
        <v>19</v>
      </c>
      <c r="I110" s="31" t="s">
        <v>10</v>
      </c>
      <c r="J110" s="31" t="s">
        <v>22</v>
      </c>
      <c r="K110" s="31" t="s">
        <v>464</v>
      </c>
      <c r="L110" s="33">
        <v>531</v>
      </c>
      <c r="M110" s="150">
        <v>40025.180646000001</v>
      </c>
      <c r="N110" s="34">
        <v>-14518</v>
      </c>
      <c r="O110" s="34">
        <v>12279.714309723142</v>
      </c>
      <c r="P110" s="30">
        <v>5804.5916460000008</v>
      </c>
      <c r="Q110" s="35">
        <v>1735.368982</v>
      </c>
      <c r="R110" s="36">
        <v>0</v>
      </c>
      <c r="S110" s="36">
        <v>497.5920765716196</v>
      </c>
      <c r="T110" s="36">
        <v>4257.8272439422963</v>
      </c>
      <c r="U110" s="37">
        <v>4755.4449641279707</v>
      </c>
      <c r="V110" s="38">
        <v>6490.8139461279707</v>
      </c>
      <c r="W110" s="34">
        <v>12295.405592127972</v>
      </c>
      <c r="X110" s="34">
        <v>6108.1318922947603</v>
      </c>
      <c r="Y110" s="33">
        <v>6187.273699833212</v>
      </c>
      <c r="Z110" s="144">
        <v>0</v>
      </c>
      <c r="AA110" s="34">
        <v>1389.7514227713452</v>
      </c>
      <c r="AB110" s="34">
        <v>3307.8062580384903</v>
      </c>
      <c r="AC110" s="34">
        <v>4503.67</v>
      </c>
      <c r="AD110" s="34">
        <v>886.94661077664978</v>
      </c>
      <c r="AE110" s="34">
        <v>2247.54</v>
      </c>
      <c r="AF110" s="34">
        <v>12335.714291586486</v>
      </c>
      <c r="AG110" s="136">
        <v>0</v>
      </c>
      <c r="AH110" s="34">
        <v>6234.4109999999991</v>
      </c>
      <c r="AI110" s="34">
        <v>0</v>
      </c>
      <c r="AJ110" s="34">
        <v>1040.7</v>
      </c>
      <c r="AK110" s="34">
        <v>1040.7</v>
      </c>
      <c r="AL110" s="34">
        <v>0</v>
      </c>
      <c r="AM110" s="34">
        <v>5193.7109999999993</v>
      </c>
      <c r="AN110" s="34">
        <v>5193.7109999999993</v>
      </c>
      <c r="AO110" s="34">
        <v>5804.5916460000008</v>
      </c>
      <c r="AP110" s="34">
        <v>-429.81935399999838</v>
      </c>
      <c r="AQ110" s="34">
        <v>6234.4110000000001</v>
      </c>
      <c r="AR110" s="34">
        <v>-14518</v>
      </c>
      <c r="AS110" s="34">
        <v>0</v>
      </c>
    </row>
    <row r="111" spans="2:45" s="1" customFormat="1" ht="12.75" x14ac:dyDescent="0.2">
      <c r="B111" s="31" t="s">
        <v>3798</v>
      </c>
      <c r="C111" s="32" t="s">
        <v>549</v>
      </c>
      <c r="D111" s="31" t="s">
        <v>550</v>
      </c>
      <c r="E111" s="31" t="s">
        <v>13</v>
      </c>
      <c r="F111" s="31" t="s">
        <v>11</v>
      </c>
      <c r="G111" s="31" t="s">
        <v>18</v>
      </c>
      <c r="H111" s="31" t="s">
        <v>19</v>
      </c>
      <c r="I111" s="31" t="s">
        <v>10</v>
      </c>
      <c r="J111" s="31" t="s">
        <v>22</v>
      </c>
      <c r="K111" s="31" t="s">
        <v>551</v>
      </c>
      <c r="L111" s="33">
        <v>292</v>
      </c>
      <c r="M111" s="150">
        <v>9548.0734520000005</v>
      </c>
      <c r="N111" s="34">
        <v>-1161</v>
      </c>
      <c r="O111" s="34">
        <v>219.80346440740743</v>
      </c>
      <c r="P111" s="30">
        <v>11793.625452</v>
      </c>
      <c r="Q111" s="35">
        <v>443.41604000000001</v>
      </c>
      <c r="R111" s="36">
        <v>0</v>
      </c>
      <c r="S111" s="36">
        <v>308.82761714297578</v>
      </c>
      <c r="T111" s="36">
        <v>275.17238285702422</v>
      </c>
      <c r="U111" s="37">
        <v>584.00314922188738</v>
      </c>
      <c r="V111" s="38">
        <v>1027.4191892218873</v>
      </c>
      <c r="W111" s="34">
        <v>12821.044641221888</v>
      </c>
      <c r="X111" s="34">
        <v>579.05178214297484</v>
      </c>
      <c r="Y111" s="33">
        <v>12241.992859078913</v>
      </c>
      <c r="Z111" s="144">
        <v>0</v>
      </c>
      <c r="AA111" s="34">
        <v>1494.6062571059169</v>
      </c>
      <c r="AB111" s="34">
        <v>2273.7478590278629</v>
      </c>
      <c r="AC111" s="34">
        <v>2101.54</v>
      </c>
      <c r="AD111" s="34">
        <v>947.58326146562479</v>
      </c>
      <c r="AE111" s="34">
        <v>479</v>
      </c>
      <c r="AF111" s="34">
        <v>7296.4773775994045</v>
      </c>
      <c r="AG111" s="136">
        <v>910</v>
      </c>
      <c r="AH111" s="34">
        <v>3482.5519999999997</v>
      </c>
      <c r="AI111" s="34">
        <v>0</v>
      </c>
      <c r="AJ111" s="34">
        <v>626.5</v>
      </c>
      <c r="AK111" s="34">
        <v>626.5</v>
      </c>
      <c r="AL111" s="34">
        <v>910</v>
      </c>
      <c r="AM111" s="34">
        <v>2856.0519999999997</v>
      </c>
      <c r="AN111" s="34">
        <v>1946.0519999999997</v>
      </c>
      <c r="AO111" s="34">
        <v>11793.625452</v>
      </c>
      <c r="AP111" s="34">
        <v>9221.0734520000005</v>
      </c>
      <c r="AQ111" s="34">
        <v>2572.5519999999997</v>
      </c>
      <c r="AR111" s="34">
        <v>-1161</v>
      </c>
      <c r="AS111" s="34">
        <v>0</v>
      </c>
    </row>
    <row r="112" spans="2:45" s="1" customFormat="1" ht="12.75" x14ac:dyDescent="0.2">
      <c r="B112" s="31" t="s">
        <v>3798</v>
      </c>
      <c r="C112" s="32" t="s">
        <v>1305</v>
      </c>
      <c r="D112" s="31" t="s">
        <v>1306</v>
      </c>
      <c r="E112" s="31" t="s">
        <v>13</v>
      </c>
      <c r="F112" s="31" t="s">
        <v>11</v>
      </c>
      <c r="G112" s="31" t="s">
        <v>18</v>
      </c>
      <c r="H112" s="31" t="s">
        <v>19</v>
      </c>
      <c r="I112" s="31" t="s">
        <v>10</v>
      </c>
      <c r="J112" s="31" t="s">
        <v>22</v>
      </c>
      <c r="K112" s="31" t="s">
        <v>1307</v>
      </c>
      <c r="L112" s="33">
        <v>291</v>
      </c>
      <c r="M112" s="150">
        <v>20791.250654000003</v>
      </c>
      <c r="N112" s="34">
        <v>-6700</v>
      </c>
      <c r="O112" s="34">
        <v>4644.2288044019215</v>
      </c>
      <c r="P112" s="30">
        <v>18137.221654000001</v>
      </c>
      <c r="Q112" s="35">
        <v>246.32778099999999</v>
      </c>
      <c r="R112" s="36">
        <v>0</v>
      </c>
      <c r="S112" s="36">
        <v>114.29641942861532</v>
      </c>
      <c r="T112" s="36">
        <v>467.70358057138469</v>
      </c>
      <c r="U112" s="37">
        <v>582.00313843688093</v>
      </c>
      <c r="V112" s="38">
        <v>828.33091943688089</v>
      </c>
      <c r="W112" s="34">
        <v>18965.552573436882</v>
      </c>
      <c r="X112" s="34">
        <v>214.30578642861292</v>
      </c>
      <c r="Y112" s="33">
        <v>18751.246787008269</v>
      </c>
      <c r="Z112" s="144">
        <v>0</v>
      </c>
      <c r="AA112" s="34">
        <v>2335.5829798598925</v>
      </c>
      <c r="AB112" s="34">
        <v>2564.8665259548447</v>
      </c>
      <c r="AC112" s="34">
        <v>1815.99</v>
      </c>
      <c r="AD112" s="34">
        <v>1120</v>
      </c>
      <c r="AE112" s="34">
        <v>186.73</v>
      </c>
      <c r="AF112" s="34">
        <v>8023.1695058147361</v>
      </c>
      <c r="AG112" s="136">
        <v>0</v>
      </c>
      <c r="AH112" s="34">
        <v>4881.9709999999995</v>
      </c>
      <c r="AI112" s="34">
        <v>0</v>
      </c>
      <c r="AJ112" s="34">
        <v>2035.7</v>
      </c>
      <c r="AK112" s="34">
        <v>2035.7</v>
      </c>
      <c r="AL112" s="34">
        <v>0</v>
      </c>
      <c r="AM112" s="34">
        <v>2846.2709999999997</v>
      </c>
      <c r="AN112" s="34">
        <v>2846.2709999999997</v>
      </c>
      <c r="AO112" s="34">
        <v>18137.221654000001</v>
      </c>
      <c r="AP112" s="34">
        <v>13255.250653999999</v>
      </c>
      <c r="AQ112" s="34">
        <v>4881.9709999999977</v>
      </c>
      <c r="AR112" s="34">
        <v>-6700</v>
      </c>
      <c r="AS112" s="34">
        <v>0</v>
      </c>
    </row>
    <row r="113" spans="2:45" s="1" customFormat="1" ht="12.75" x14ac:dyDescent="0.2">
      <c r="B113" s="31" t="s">
        <v>3798</v>
      </c>
      <c r="C113" s="32" t="s">
        <v>3095</v>
      </c>
      <c r="D113" s="31" t="s">
        <v>3096</v>
      </c>
      <c r="E113" s="31" t="s">
        <v>13</v>
      </c>
      <c r="F113" s="31" t="s">
        <v>11</v>
      </c>
      <c r="G113" s="31" t="s">
        <v>18</v>
      </c>
      <c r="H113" s="31" t="s">
        <v>19</v>
      </c>
      <c r="I113" s="31" t="s">
        <v>10</v>
      </c>
      <c r="J113" s="31" t="s">
        <v>12</v>
      </c>
      <c r="K113" s="31" t="s">
        <v>3097</v>
      </c>
      <c r="L113" s="33">
        <v>1380</v>
      </c>
      <c r="M113" s="150">
        <v>48289.979746999998</v>
      </c>
      <c r="N113" s="34">
        <v>-33483</v>
      </c>
      <c r="O113" s="34">
        <v>24345.301059488578</v>
      </c>
      <c r="P113" s="30">
        <v>-6073.5202530000024</v>
      </c>
      <c r="Q113" s="35">
        <v>2843.2054320000002</v>
      </c>
      <c r="R113" s="36">
        <v>6073.5202530000024</v>
      </c>
      <c r="S113" s="36">
        <v>346.64498057156169</v>
      </c>
      <c r="T113" s="36">
        <v>18021.66207962967</v>
      </c>
      <c r="U113" s="37">
        <v>24441.959115834012</v>
      </c>
      <c r="V113" s="38">
        <v>27285.164547834011</v>
      </c>
      <c r="W113" s="34">
        <v>27285.164547834011</v>
      </c>
      <c r="X113" s="34">
        <v>22455.369324060139</v>
      </c>
      <c r="Y113" s="33">
        <v>4829.7952237738718</v>
      </c>
      <c r="Z113" s="144">
        <v>0</v>
      </c>
      <c r="AA113" s="34">
        <v>1721.5290625626033</v>
      </c>
      <c r="AB113" s="34">
        <v>7117.1451007730302</v>
      </c>
      <c r="AC113" s="34">
        <v>7092.1200000000008</v>
      </c>
      <c r="AD113" s="34">
        <v>738.06690249999997</v>
      </c>
      <c r="AE113" s="34">
        <v>0</v>
      </c>
      <c r="AF113" s="34">
        <v>16668.861065835634</v>
      </c>
      <c r="AG113" s="136">
        <v>31342</v>
      </c>
      <c r="AH113" s="34">
        <v>34932.5</v>
      </c>
      <c r="AI113" s="34">
        <v>0</v>
      </c>
      <c r="AJ113" s="34">
        <v>3590.5</v>
      </c>
      <c r="AK113" s="34">
        <v>3590.5</v>
      </c>
      <c r="AL113" s="34">
        <v>31342</v>
      </c>
      <c r="AM113" s="34">
        <v>31342</v>
      </c>
      <c r="AN113" s="34">
        <v>0</v>
      </c>
      <c r="AO113" s="34">
        <v>-6073.5202530000024</v>
      </c>
      <c r="AP113" s="34">
        <v>-9664.0202530000024</v>
      </c>
      <c r="AQ113" s="34">
        <v>3590.5</v>
      </c>
      <c r="AR113" s="34">
        <v>-33483</v>
      </c>
      <c r="AS113" s="34">
        <v>0</v>
      </c>
    </row>
    <row r="114" spans="2:45" s="1" customFormat="1" ht="12.75" x14ac:dyDescent="0.2">
      <c r="B114" s="31" t="s">
        <v>3798</v>
      </c>
      <c r="C114" s="32" t="s">
        <v>3356</v>
      </c>
      <c r="D114" s="31" t="s">
        <v>3357</v>
      </c>
      <c r="E114" s="31" t="s">
        <v>13</v>
      </c>
      <c r="F114" s="31" t="s">
        <v>11</v>
      </c>
      <c r="G114" s="31" t="s">
        <v>18</v>
      </c>
      <c r="H114" s="31" t="s">
        <v>19</v>
      </c>
      <c r="I114" s="31" t="s">
        <v>10</v>
      </c>
      <c r="J114" s="31" t="s">
        <v>22</v>
      </c>
      <c r="K114" s="31" t="s">
        <v>3358</v>
      </c>
      <c r="L114" s="33">
        <v>416</v>
      </c>
      <c r="M114" s="150">
        <v>19183.116351999997</v>
      </c>
      <c r="N114" s="34">
        <v>-3766</v>
      </c>
      <c r="O114" s="34">
        <v>1847.6883648</v>
      </c>
      <c r="P114" s="30">
        <v>4987.3239871999976</v>
      </c>
      <c r="Q114" s="35">
        <v>258.24172800000002</v>
      </c>
      <c r="R114" s="36">
        <v>0</v>
      </c>
      <c r="S114" s="36">
        <v>0</v>
      </c>
      <c r="T114" s="36">
        <v>832</v>
      </c>
      <c r="U114" s="37">
        <v>832.00448656268884</v>
      </c>
      <c r="V114" s="38">
        <v>1090.2462145626889</v>
      </c>
      <c r="W114" s="34">
        <v>6077.5702017626863</v>
      </c>
      <c r="X114" s="34">
        <v>0</v>
      </c>
      <c r="Y114" s="33">
        <v>6077.5702017626863</v>
      </c>
      <c r="Z114" s="144">
        <v>0</v>
      </c>
      <c r="AA114" s="34">
        <v>956.83178341256257</v>
      </c>
      <c r="AB114" s="34">
        <v>2283.3056276079938</v>
      </c>
      <c r="AC114" s="34">
        <v>2825.13</v>
      </c>
      <c r="AD114" s="34">
        <v>270.96710602500002</v>
      </c>
      <c r="AE114" s="34">
        <v>0</v>
      </c>
      <c r="AF114" s="34">
        <v>6336.2345170455565</v>
      </c>
      <c r="AG114" s="136">
        <v>0</v>
      </c>
      <c r="AH114" s="34">
        <v>5987.2076351999995</v>
      </c>
      <c r="AI114" s="34">
        <v>0</v>
      </c>
      <c r="AJ114" s="34">
        <v>1918.3116351999997</v>
      </c>
      <c r="AK114" s="34">
        <v>1918.3116351999997</v>
      </c>
      <c r="AL114" s="34">
        <v>0</v>
      </c>
      <c r="AM114" s="34">
        <v>4068.8959999999997</v>
      </c>
      <c r="AN114" s="34">
        <v>4068.8959999999997</v>
      </c>
      <c r="AO114" s="34">
        <v>4987.3239871999976</v>
      </c>
      <c r="AP114" s="34">
        <v>-999.88364800000181</v>
      </c>
      <c r="AQ114" s="34">
        <v>5987.2076352000004</v>
      </c>
      <c r="AR114" s="34">
        <v>-3766</v>
      </c>
      <c r="AS114" s="34">
        <v>0</v>
      </c>
    </row>
    <row r="115" spans="2:45" s="1" customFormat="1" ht="12.75" x14ac:dyDescent="0.2">
      <c r="B115" s="31" t="s">
        <v>3798</v>
      </c>
      <c r="C115" s="32" t="s">
        <v>3701</v>
      </c>
      <c r="D115" s="31" t="s">
        <v>3702</v>
      </c>
      <c r="E115" s="31" t="s">
        <v>13</v>
      </c>
      <c r="F115" s="31" t="s">
        <v>11</v>
      </c>
      <c r="G115" s="31" t="s">
        <v>18</v>
      </c>
      <c r="H115" s="31" t="s">
        <v>19</v>
      </c>
      <c r="I115" s="31" t="s">
        <v>10</v>
      </c>
      <c r="J115" s="31" t="s">
        <v>22</v>
      </c>
      <c r="K115" s="31" t="s">
        <v>3703</v>
      </c>
      <c r="L115" s="33">
        <v>711</v>
      </c>
      <c r="M115" s="150">
        <v>37048.148879</v>
      </c>
      <c r="N115" s="34">
        <v>-47951</v>
      </c>
      <c r="O115" s="34">
        <v>27307.04159240529</v>
      </c>
      <c r="P115" s="30">
        <v>9224.1488790000003</v>
      </c>
      <c r="Q115" s="35">
        <v>2256.6630879999998</v>
      </c>
      <c r="R115" s="36">
        <v>0</v>
      </c>
      <c r="S115" s="36">
        <v>1046.1551085718302</v>
      </c>
      <c r="T115" s="36">
        <v>13836.043993241201</v>
      </c>
      <c r="U115" s="37">
        <v>14882.279354119786</v>
      </c>
      <c r="V115" s="38">
        <v>17138.942442119787</v>
      </c>
      <c r="W115" s="34">
        <v>26363.091321119788</v>
      </c>
      <c r="X115" s="34">
        <v>18703.15617397712</v>
      </c>
      <c r="Y115" s="33">
        <v>7659.9351471426671</v>
      </c>
      <c r="Z115" s="144">
        <v>0</v>
      </c>
      <c r="AA115" s="34">
        <v>1444.5610846007462</v>
      </c>
      <c r="AB115" s="34">
        <v>3620.8609175255228</v>
      </c>
      <c r="AC115" s="34">
        <v>3957.19</v>
      </c>
      <c r="AD115" s="34">
        <v>427.25213098884751</v>
      </c>
      <c r="AE115" s="34">
        <v>3649.25</v>
      </c>
      <c r="AF115" s="34">
        <v>13099.114133115116</v>
      </c>
      <c r="AG115" s="136">
        <v>23826</v>
      </c>
      <c r="AH115" s="34">
        <v>24720</v>
      </c>
      <c r="AI115" s="34">
        <v>0</v>
      </c>
      <c r="AJ115" s="34">
        <v>894</v>
      </c>
      <c r="AK115" s="34">
        <v>894</v>
      </c>
      <c r="AL115" s="34">
        <v>23826</v>
      </c>
      <c r="AM115" s="34">
        <v>23826</v>
      </c>
      <c r="AN115" s="34">
        <v>0</v>
      </c>
      <c r="AO115" s="34">
        <v>9224.1488790000003</v>
      </c>
      <c r="AP115" s="34">
        <v>8330.1488790000003</v>
      </c>
      <c r="AQ115" s="34">
        <v>894</v>
      </c>
      <c r="AR115" s="34">
        <v>-47951</v>
      </c>
      <c r="AS115" s="34">
        <v>0</v>
      </c>
    </row>
    <row r="116" spans="2:45" s="1" customFormat="1" ht="12.75" x14ac:dyDescent="0.2">
      <c r="B116" s="31" t="s">
        <v>3798</v>
      </c>
      <c r="C116" s="32" t="s">
        <v>3395</v>
      </c>
      <c r="D116" s="31" t="s">
        <v>3396</v>
      </c>
      <c r="E116" s="31" t="s">
        <v>13</v>
      </c>
      <c r="F116" s="31" t="s">
        <v>11</v>
      </c>
      <c r="G116" s="31" t="s">
        <v>18</v>
      </c>
      <c r="H116" s="31" t="s">
        <v>19</v>
      </c>
      <c r="I116" s="31" t="s">
        <v>10</v>
      </c>
      <c r="J116" s="31" t="s">
        <v>22</v>
      </c>
      <c r="K116" s="31" t="s">
        <v>3397</v>
      </c>
      <c r="L116" s="33">
        <v>627</v>
      </c>
      <c r="M116" s="150">
        <v>23621.714813999999</v>
      </c>
      <c r="N116" s="34">
        <v>1294</v>
      </c>
      <c r="O116" s="34">
        <v>0</v>
      </c>
      <c r="P116" s="30">
        <v>27568.401813999997</v>
      </c>
      <c r="Q116" s="35">
        <v>1141.0059799999999</v>
      </c>
      <c r="R116" s="36">
        <v>0</v>
      </c>
      <c r="S116" s="36">
        <v>306.61671085726061</v>
      </c>
      <c r="T116" s="36">
        <v>947.38328914273939</v>
      </c>
      <c r="U116" s="37">
        <v>1254.0067621990527</v>
      </c>
      <c r="V116" s="38">
        <v>2395.0127421990528</v>
      </c>
      <c r="W116" s="34">
        <v>29963.414556199052</v>
      </c>
      <c r="X116" s="34">
        <v>574.90633285725926</v>
      </c>
      <c r="Y116" s="33">
        <v>29388.508223341792</v>
      </c>
      <c r="Z116" s="144">
        <v>0</v>
      </c>
      <c r="AA116" s="34">
        <v>976.10090703455069</v>
      </c>
      <c r="AB116" s="34">
        <v>5273.28231434178</v>
      </c>
      <c r="AC116" s="34">
        <v>3497.45</v>
      </c>
      <c r="AD116" s="34">
        <v>0</v>
      </c>
      <c r="AE116" s="34">
        <v>914.7</v>
      </c>
      <c r="AF116" s="34">
        <v>10661.533221376332</v>
      </c>
      <c r="AG116" s="136">
        <v>0</v>
      </c>
      <c r="AH116" s="34">
        <v>6132.686999999999</v>
      </c>
      <c r="AI116" s="34">
        <v>0</v>
      </c>
      <c r="AJ116" s="34">
        <v>0</v>
      </c>
      <c r="AK116" s="34">
        <v>0</v>
      </c>
      <c r="AL116" s="34">
        <v>0</v>
      </c>
      <c r="AM116" s="34">
        <v>6132.686999999999</v>
      </c>
      <c r="AN116" s="34">
        <v>6132.686999999999</v>
      </c>
      <c r="AO116" s="34">
        <v>27568.401813999997</v>
      </c>
      <c r="AP116" s="34">
        <v>21435.714813999999</v>
      </c>
      <c r="AQ116" s="34">
        <v>6132.6869999999981</v>
      </c>
      <c r="AR116" s="34">
        <v>1294</v>
      </c>
      <c r="AS116" s="34">
        <v>0</v>
      </c>
    </row>
    <row r="117" spans="2:45" s="1" customFormat="1" ht="12.75" x14ac:dyDescent="0.2">
      <c r="B117" s="31" t="s">
        <v>3798</v>
      </c>
      <c r="C117" s="32" t="s">
        <v>3239</v>
      </c>
      <c r="D117" s="31" t="s">
        <v>3240</v>
      </c>
      <c r="E117" s="31" t="s">
        <v>13</v>
      </c>
      <c r="F117" s="31" t="s">
        <v>11</v>
      </c>
      <c r="G117" s="31" t="s">
        <v>18</v>
      </c>
      <c r="H117" s="31" t="s">
        <v>19</v>
      </c>
      <c r="I117" s="31" t="s">
        <v>10</v>
      </c>
      <c r="J117" s="31" t="s">
        <v>12</v>
      </c>
      <c r="K117" s="31" t="s">
        <v>3241</v>
      </c>
      <c r="L117" s="33">
        <v>1343</v>
      </c>
      <c r="M117" s="150">
        <v>27116.349588999998</v>
      </c>
      <c r="N117" s="34">
        <v>-59265</v>
      </c>
      <c r="O117" s="34">
        <v>28274.321161201457</v>
      </c>
      <c r="P117" s="30">
        <v>24562.9845479</v>
      </c>
      <c r="Q117" s="35">
        <v>3321.7658529999999</v>
      </c>
      <c r="R117" s="36">
        <v>0</v>
      </c>
      <c r="S117" s="36">
        <v>1682.613045714932</v>
      </c>
      <c r="T117" s="36">
        <v>1575.0858264886974</v>
      </c>
      <c r="U117" s="37">
        <v>3257.7164393553262</v>
      </c>
      <c r="V117" s="38">
        <v>6579.4822923553256</v>
      </c>
      <c r="W117" s="34">
        <v>31142.466840255325</v>
      </c>
      <c r="X117" s="34">
        <v>5016.756636016391</v>
      </c>
      <c r="Y117" s="33">
        <v>26125.710204238934</v>
      </c>
      <c r="Z117" s="144">
        <v>0</v>
      </c>
      <c r="AA117" s="34">
        <v>5110.4720223277873</v>
      </c>
      <c r="AB117" s="34">
        <v>11524.007351133911</v>
      </c>
      <c r="AC117" s="34">
        <v>5629.47</v>
      </c>
      <c r="AD117" s="34">
        <v>383.83164449546246</v>
      </c>
      <c r="AE117" s="34">
        <v>287.93</v>
      </c>
      <c r="AF117" s="34">
        <v>22935.711017957161</v>
      </c>
      <c r="AG117" s="136">
        <v>55289</v>
      </c>
      <c r="AH117" s="34">
        <v>58000.634958900002</v>
      </c>
      <c r="AI117" s="34">
        <v>0</v>
      </c>
      <c r="AJ117" s="34">
        <v>2711.6349589000001</v>
      </c>
      <c r="AK117" s="34">
        <v>2711.6349589000001</v>
      </c>
      <c r="AL117" s="34">
        <v>55289</v>
      </c>
      <c r="AM117" s="34">
        <v>55289</v>
      </c>
      <c r="AN117" s="34">
        <v>0</v>
      </c>
      <c r="AO117" s="34">
        <v>24562.9845479</v>
      </c>
      <c r="AP117" s="34">
        <v>21851.349588999998</v>
      </c>
      <c r="AQ117" s="34">
        <v>2711.6349589000019</v>
      </c>
      <c r="AR117" s="34">
        <v>-59265</v>
      </c>
      <c r="AS117" s="34">
        <v>0</v>
      </c>
    </row>
    <row r="118" spans="2:45" s="1" customFormat="1" ht="12.75" x14ac:dyDescent="0.2">
      <c r="B118" s="31" t="s">
        <v>3798</v>
      </c>
      <c r="C118" s="32" t="s">
        <v>2474</v>
      </c>
      <c r="D118" s="31" t="s">
        <v>2475</v>
      </c>
      <c r="E118" s="31" t="s">
        <v>13</v>
      </c>
      <c r="F118" s="31" t="s">
        <v>11</v>
      </c>
      <c r="G118" s="31" t="s">
        <v>18</v>
      </c>
      <c r="H118" s="31" t="s">
        <v>19</v>
      </c>
      <c r="I118" s="31" t="s">
        <v>10</v>
      </c>
      <c r="J118" s="31" t="s">
        <v>15</v>
      </c>
      <c r="K118" s="31" t="s">
        <v>2476</v>
      </c>
      <c r="L118" s="33">
        <v>28200</v>
      </c>
      <c r="M118" s="150">
        <v>1632933.9264769999</v>
      </c>
      <c r="N118" s="34">
        <v>-1439088</v>
      </c>
      <c r="O118" s="34">
        <v>737969.75112737843</v>
      </c>
      <c r="P118" s="30">
        <v>1211959.9264769999</v>
      </c>
      <c r="Q118" s="35">
        <v>101647.046522</v>
      </c>
      <c r="R118" s="36">
        <v>0</v>
      </c>
      <c r="S118" s="36">
        <v>41757.867940587457</v>
      </c>
      <c r="T118" s="36">
        <v>14642.132059412543</v>
      </c>
      <c r="U118" s="37">
        <v>56400.304137182276</v>
      </c>
      <c r="V118" s="38">
        <v>158047.3506591823</v>
      </c>
      <c r="W118" s="34">
        <v>1370007.2771361822</v>
      </c>
      <c r="X118" s="34">
        <v>78296.002388587454</v>
      </c>
      <c r="Y118" s="33">
        <v>1291711.2747475947</v>
      </c>
      <c r="Z118" s="144">
        <v>0</v>
      </c>
      <c r="AA118" s="34">
        <v>152298.03488731073</v>
      </c>
      <c r="AB118" s="34">
        <v>339727.51552416477</v>
      </c>
      <c r="AC118" s="34">
        <v>118206.31</v>
      </c>
      <c r="AD118" s="34">
        <v>18832.094806283378</v>
      </c>
      <c r="AE118" s="34">
        <v>2229.34</v>
      </c>
      <c r="AF118" s="34">
        <v>631293.29521775874</v>
      </c>
      <c r="AG118" s="136">
        <v>1263203</v>
      </c>
      <c r="AH118" s="34">
        <v>1263203</v>
      </c>
      <c r="AI118" s="34">
        <v>352523</v>
      </c>
      <c r="AJ118" s="34">
        <v>352523</v>
      </c>
      <c r="AK118" s="34">
        <v>0</v>
      </c>
      <c r="AL118" s="34">
        <v>910680</v>
      </c>
      <c r="AM118" s="34">
        <v>910680</v>
      </c>
      <c r="AN118" s="34">
        <v>0</v>
      </c>
      <c r="AO118" s="34">
        <v>1211959.9264769999</v>
      </c>
      <c r="AP118" s="34">
        <v>1211959.9264769999</v>
      </c>
      <c r="AQ118" s="34">
        <v>0</v>
      </c>
      <c r="AR118" s="34">
        <v>-1553188</v>
      </c>
      <c r="AS118" s="34">
        <v>114100</v>
      </c>
    </row>
    <row r="119" spans="2:45" s="1" customFormat="1" ht="12.75" x14ac:dyDescent="0.2">
      <c r="B119" s="31" t="s">
        <v>3798</v>
      </c>
      <c r="C119" s="32" t="s">
        <v>3299</v>
      </c>
      <c r="D119" s="31" t="s">
        <v>3300</v>
      </c>
      <c r="E119" s="31" t="s">
        <v>13</v>
      </c>
      <c r="F119" s="31" t="s">
        <v>11</v>
      </c>
      <c r="G119" s="31" t="s">
        <v>18</v>
      </c>
      <c r="H119" s="31" t="s">
        <v>19</v>
      </c>
      <c r="I119" s="31" t="s">
        <v>10</v>
      </c>
      <c r="J119" s="31" t="s">
        <v>12</v>
      </c>
      <c r="K119" s="31" t="s">
        <v>3301</v>
      </c>
      <c r="L119" s="33">
        <v>1264</v>
      </c>
      <c r="M119" s="150">
        <v>91475.853292</v>
      </c>
      <c r="N119" s="34">
        <v>5097</v>
      </c>
      <c r="O119" s="34">
        <v>0</v>
      </c>
      <c r="P119" s="30">
        <v>31201.013292000003</v>
      </c>
      <c r="Q119" s="35">
        <v>6398.6830049999999</v>
      </c>
      <c r="R119" s="36">
        <v>0</v>
      </c>
      <c r="S119" s="36">
        <v>1997.3854022864814</v>
      </c>
      <c r="T119" s="36">
        <v>530.61459771351861</v>
      </c>
      <c r="U119" s="37">
        <v>2528.0136322481699</v>
      </c>
      <c r="V119" s="38">
        <v>8926.6966372481693</v>
      </c>
      <c r="W119" s="34">
        <v>40127.709929248173</v>
      </c>
      <c r="X119" s="34">
        <v>3745.0976292864798</v>
      </c>
      <c r="Y119" s="33">
        <v>36382.612299961693</v>
      </c>
      <c r="Z119" s="144">
        <v>0</v>
      </c>
      <c r="AA119" s="34">
        <v>939.00562322095016</v>
      </c>
      <c r="AB119" s="34">
        <v>15062.900273280206</v>
      </c>
      <c r="AC119" s="34">
        <v>5662.08</v>
      </c>
      <c r="AD119" s="34">
        <v>4625.05</v>
      </c>
      <c r="AE119" s="34">
        <v>0</v>
      </c>
      <c r="AF119" s="34">
        <v>26289.035896501155</v>
      </c>
      <c r="AG119" s="136">
        <v>9918</v>
      </c>
      <c r="AH119" s="34">
        <v>14144.16</v>
      </c>
      <c r="AI119" s="34">
        <v>0</v>
      </c>
      <c r="AJ119" s="34">
        <v>0</v>
      </c>
      <c r="AK119" s="34">
        <v>0</v>
      </c>
      <c r="AL119" s="34">
        <v>9918</v>
      </c>
      <c r="AM119" s="34">
        <v>14144.16</v>
      </c>
      <c r="AN119" s="34">
        <v>4226.16</v>
      </c>
      <c r="AO119" s="34">
        <v>31201.013292000003</v>
      </c>
      <c r="AP119" s="34">
        <v>26974.853292000003</v>
      </c>
      <c r="AQ119" s="34">
        <v>4226.1600000000035</v>
      </c>
      <c r="AR119" s="34">
        <v>5097</v>
      </c>
      <c r="AS119" s="34">
        <v>0</v>
      </c>
    </row>
    <row r="120" spans="2:45" s="1" customFormat="1" ht="12.75" x14ac:dyDescent="0.2">
      <c r="B120" s="31" t="s">
        <v>3798</v>
      </c>
      <c r="C120" s="32" t="s">
        <v>2489</v>
      </c>
      <c r="D120" s="31" t="s">
        <v>2490</v>
      </c>
      <c r="E120" s="31" t="s">
        <v>13</v>
      </c>
      <c r="F120" s="31" t="s">
        <v>11</v>
      </c>
      <c r="G120" s="31" t="s">
        <v>18</v>
      </c>
      <c r="H120" s="31" t="s">
        <v>19</v>
      </c>
      <c r="I120" s="31" t="s">
        <v>10</v>
      </c>
      <c r="J120" s="31" t="s">
        <v>22</v>
      </c>
      <c r="K120" s="31" t="s">
        <v>2491</v>
      </c>
      <c r="L120" s="33">
        <v>435</v>
      </c>
      <c r="M120" s="150">
        <v>16465.591385</v>
      </c>
      <c r="N120" s="34">
        <v>3951</v>
      </c>
      <c r="O120" s="34">
        <v>0</v>
      </c>
      <c r="P120" s="30">
        <v>24671.326385</v>
      </c>
      <c r="Q120" s="35">
        <v>524.99832900000001</v>
      </c>
      <c r="R120" s="36">
        <v>0</v>
      </c>
      <c r="S120" s="36">
        <v>351.63816685727789</v>
      </c>
      <c r="T120" s="36">
        <v>518.36183314272216</v>
      </c>
      <c r="U120" s="37">
        <v>870.00469147781178</v>
      </c>
      <c r="V120" s="38">
        <v>1395.0030204778118</v>
      </c>
      <c r="W120" s="34">
        <v>26066.329405477813</v>
      </c>
      <c r="X120" s="34">
        <v>659.32156285727979</v>
      </c>
      <c r="Y120" s="33">
        <v>25407.007842620533</v>
      </c>
      <c r="Z120" s="144">
        <v>0</v>
      </c>
      <c r="AA120" s="34">
        <v>803.57571557623999</v>
      </c>
      <c r="AB120" s="34">
        <v>3052.8053101183878</v>
      </c>
      <c r="AC120" s="34">
        <v>1823.4</v>
      </c>
      <c r="AD120" s="34">
        <v>437.93098950312498</v>
      </c>
      <c r="AE120" s="34">
        <v>511.44</v>
      </c>
      <c r="AF120" s="34">
        <v>6629.152015197752</v>
      </c>
      <c r="AG120" s="136">
        <v>255</v>
      </c>
      <c r="AH120" s="34">
        <v>4254.7349999999997</v>
      </c>
      <c r="AI120" s="34">
        <v>0</v>
      </c>
      <c r="AJ120" s="34">
        <v>0</v>
      </c>
      <c r="AK120" s="34">
        <v>0</v>
      </c>
      <c r="AL120" s="34">
        <v>255</v>
      </c>
      <c r="AM120" s="34">
        <v>4254.7349999999997</v>
      </c>
      <c r="AN120" s="34">
        <v>3999.7349999999997</v>
      </c>
      <c r="AO120" s="34">
        <v>24671.326385</v>
      </c>
      <c r="AP120" s="34">
        <v>20671.591385</v>
      </c>
      <c r="AQ120" s="34">
        <v>3999.7350000000006</v>
      </c>
      <c r="AR120" s="34">
        <v>3951</v>
      </c>
      <c r="AS120" s="34">
        <v>0</v>
      </c>
    </row>
    <row r="121" spans="2:45" s="1" customFormat="1" ht="12.75" x14ac:dyDescent="0.2">
      <c r="B121" s="31" t="s">
        <v>3798</v>
      </c>
      <c r="C121" s="32" t="s">
        <v>1401</v>
      </c>
      <c r="D121" s="31" t="s">
        <v>1402</v>
      </c>
      <c r="E121" s="31" t="s">
        <v>13</v>
      </c>
      <c r="F121" s="31" t="s">
        <v>11</v>
      </c>
      <c r="G121" s="31" t="s">
        <v>18</v>
      </c>
      <c r="H121" s="31" t="s">
        <v>19</v>
      </c>
      <c r="I121" s="31" t="s">
        <v>10</v>
      </c>
      <c r="J121" s="31" t="s">
        <v>22</v>
      </c>
      <c r="K121" s="31" t="s">
        <v>1403</v>
      </c>
      <c r="L121" s="33">
        <v>239</v>
      </c>
      <c r="M121" s="150">
        <v>7000.8560829999997</v>
      </c>
      <c r="N121" s="34">
        <v>-666</v>
      </c>
      <c r="O121" s="34">
        <v>0</v>
      </c>
      <c r="P121" s="30">
        <v>8002.4150829999999</v>
      </c>
      <c r="Q121" s="35">
        <v>365.7045</v>
      </c>
      <c r="R121" s="36">
        <v>0</v>
      </c>
      <c r="S121" s="36">
        <v>417.8706731430176</v>
      </c>
      <c r="T121" s="36">
        <v>60.129326856982402</v>
      </c>
      <c r="U121" s="37">
        <v>478.00257761654484</v>
      </c>
      <c r="V121" s="38">
        <v>843.70707761654489</v>
      </c>
      <c r="W121" s="34">
        <v>8846.1221606165454</v>
      </c>
      <c r="X121" s="34">
        <v>783.50751214301818</v>
      </c>
      <c r="Y121" s="33">
        <v>8062.6146484735273</v>
      </c>
      <c r="Z121" s="144">
        <v>0</v>
      </c>
      <c r="AA121" s="34">
        <v>1884.8383681883549</v>
      </c>
      <c r="AB121" s="34">
        <v>2672.8701054048029</v>
      </c>
      <c r="AC121" s="34">
        <v>1001.82</v>
      </c>
      <c r="AD121" s="34">
        <v>0</v>
      </c>
      <c r="AE121" s="34">
        <v>190</v>
      </c>
      <c r="AF121" s="34">
        <v>5749.5284735931573</v>
      </c>
      <c r="AG121" s="136">
        <v>0</v>
      </c>
      <c r="AH121" s="34">
        <v>2390.5589999999997</v>
      </c>
      <c r="AI121" s="34">
        <v>0</v>
      </c>
      <c r="AJ121" s="34">
        <v>52.900000000000006</v>
      </c>
      <c r="AK121" s="34">
        <v>52.900000000000006</v>
      </c>
      <c r="AL121" s="34">
        <v>0</v>
      </c>
      <c r="AM121" s="34">
        <v>2337.6589999999997</v>
      </c>
      <c r="AN121" s="34">
        <v>2337.6589999999997</v>
      </c>
      <c r="AO121" s="34">
        <v>8002.4150829999999</v>
      </c>
      <c r="AP121" s="34">
        <v>5611.8560830000006</v>
      </c>
      <c r="AQ121" s="34">
        <v>2390.5589999999993</v>
      </c>
      <c r="AR121" s="34">
        <v>-666</v>
      </c>
      <c r="AS121" s="34">
        <v>0</v>
      </c>
    </row>
    <row r="122" spans="2:45" s="1" customFormat="1" ht="12.75" x14ac:dyDescent="0.2">
      <c r="B122" s="31" t="s">
        <v>3798</v>
      </c>
      <c r="C122" s="32" t="s">
        <v>1632</v>
      </c>
      <c r="D122" s="31" t="s">
        <v>1633</v>
      </c>
      <c r="E122" s="31" t="s">
        <v>13</v>
      </c>
      <c r="F122" s="31" t="s">
        <v>11</v>
      </c>
      <c r="G122" s="31" t="s">
        <v>18</v>
      </c>
      <c r="H122" s="31" t="s">
        <v>19</v>
      </c>
      <c r="I122" s="31" t="s">
        <v>10</v>
      </c>
      <c r="J122" s="31" t="s">
        <v>22</v>
      </c>
      <c r="K122" s="31" t="s">
        <v>1634</v>
      </c>
      <c r="L122" s="33">
        <v>116</v>
      </c>
      <c r="M122" s="150">
        <v>7910.1315170000007</v>
      </c>
      <c r="N122" s="34">
        <v>1731</v>
      </c>
      <c r="O122" s="34">
        <v>0</v>
      </c>
      <c r="P122" s="30">
        <v>2770.7275170000012</v>
      </c>
      <c r="Q122" s="35">
        <v>0</v>
      </c>
      <c r="R122" s="36">
        <v>0</v>
      </c>
      <c r="S122" s="36">
        <v>81.311592000031226</v>
      </c>
      <c r="T122" s="36">
        <v>150.68840799996877</v>
      </c>
      <c r="U122" s="37">
        <v>232.00125106074981</v>
      </c>
      <c r="V122" s="38">
        <v>232.00125106074981</v>
      </c>
      <c r="W122" s="34">
        <v>3002.728768060751</v>
      </c>
      <c r="X122" s="34">
        <v>81.311592000031396</v>
      </c>
      <c r="Y122" s="33">
        <v>2921.4171760607196</v>
      </c>
      <c r="Z122" s="144">
        <v>0</v>
      </c>
      <c r="AA122" s="34">
        <v>3172.7611064593611</v>
      </c>
      <c r="AB122" s="34">
        <v>1642.156528149982</v>
      </c>
      <c r="AC122" s="34">
        <v>600</v>
      </c>
      <c r="AD122" s="34">
        <v>0</v>
      </c>
      <c r="AE122" s="34">
        <v>0</v>
      </c>
      <c r="AF122" s="34">
        <v>5414.9176346093427</v>
      </c>
      <c r="AG122" s="136">
        <v>0</v>
      </c>
      <c r="AH122" s="34">
        <v>1134.5959999999998</v>
      </c>
      <c r="AI122" s="34">
        <v>0</v>
      </c>
      <c r="AJ122" s="34">
        <v>0</v>
      </c>
      <c r="AK122" s="34">
        <v>0</v>
      </c>
      <c r="AL122" s="34">
        <v>0</v>
      </c>
      <c r="AM122" s="34">
        <v>1134.5959999999998</v>
      </c>
      <c r="AN122" s="34">
        <v>1134.5959999999998</v>
      </c>
      <c r="AO122" s="34">
        <v>2770.7275170000012</v>
      </c>
      <c r="AP122" s="34">
        <v>1636.1315170000014</v>
      </c>
      <c r="AQ122" s="34">
        <v>1134.5959999999995</v>
      </c>
      <c r="AR122" s="34">
        <v>1731</v>
      </c>
      <c r="AS122" s="34">
        <v>0</v>
      </c>
    </row>
    <row r="123" spans="2:45" s="1" customFormat="1" ht="12.75" x14ac:dyDescent="0.2">
      <c r="B123" s="31" t="s">
        <v>3798</v>
      </c>
      <c r="C123" s="32" t="s">
        <v>3047</v>
      </c>
      <c r="D123" s="31" t="s">
        <v>3048</v>
      </c>
      <c r="E123" s="31" t="s">
        <v>13</v>
      </c>
      <c r="F123" s="31" t="s">
        <v>11</v>
      </c>
      <c r="G123" s="31" t="s">
        <v>18</v>
      </c>
      <c r="H123" s="31" t="s">
        <v>19</v>
      </c>
      <c r="I123" s="31" t="s">
        <v>10</v>
      </c>
      <c r="J123" s="31" t="s">
        <v>22</v>
      </c>
      <c r="K123" s="31" t="s">
        <v>3049</v>
      </c>
      <c r="L123" s="33">
        <v>415</v>
      </c>
      <c r="M123" s="150">
        <v>12764.172795</v>
      </c>
      <c r="N123" s="34">
        <v>7407</v>
      </c>
      <c r="O123" s="34">
        <v>0</v>
      </c>
      <c r="P123" s="30">
        <v>24230.287794999997</v>
      </c>
      <c r="Q123" s="35">
        <v>504.66565000000003</v>
      </c>
      <c r="R123" s="36">
        <v>0</v>
      </c>
      <c r="S123" s="36">
        <v>576.65403314307855</v>
      </c>
      <c r="T123" s="36">
        <v>253.34596685692145</v>
      </c>
      <c r="U123" s="37">
        <v>830.0044757776825</v>
      </c>
      <c r="V123" s="38">
        <v>1334.6701257776826</v>
      </c>
      <c r="W123" s="34">
        <v>25564.957920777681</v>
      </c>
      <c r="X123" s="34">
        <v>1081.2263121430806</v>
      </c>
      <c r="Y123" s="33">
        <v>24483.7316086346</v>
      </c>
      <c r="Z123" s="144">
        <v>0</v>
      </c>
      <c r="AA123" s="34">
        <v>1696.1103813218265</v>
      </c>
      <c r="AB123" s="34">
        <v>4452.4821233343746</v>
      </c>
      <c r="AC123" s="34">
        <v>4650.84</v>
      </c>
      <c r="AD123" s="34">
        <v>522.5</v>
      </c>
      <c r="AE123" s="34">
        <v>0</v>
      </c>
      <c r="AF123" s="34">
        <v>11321.932504656201</v>
      </c>
      <c r="AG123" s="136">
        <v>0</v>
      </c>
      <c r="AH123" s="34">
        <v>4059.1149999999993</v>
      </c>
      <c r="AI123" s="34">
        <v>0</v>
      </c>
      <c r="AJ123" s="34">
        <v>0</v>
      </c>
      <c r="AK123" s="34">
        <v>0</v>
      </c>
      <c r="AL123" s="34">
        <v>0</v>
      </c>
      <c r="AM123" s="34">
        <v>4059.1149999999993</v>
      </c>
      <c r="AN123" s="34">
        <v>4059.1149999999993</v>
      </c>
      <c r="AO123" s="34">
        <v>24230.287794999997</v>
      </c>
      <c r="AP123" s="34">
        <v>20171.172794999999</v>
      </c>
      <c r="AQ123" s="34">
        <v>4059.114999999998</v>
      </c>
      <c r="AR123" s="34">
        <v>7407</v>
      </c>
      <c r="AS123" s="34">
        <v>0</v>
      </c>
    </row>
    <row r="124" spans="2:45" s="1" customFormat="1" ht="12.75" x14ac:dyDescent="0.2">
      <c r="B124" s="31" t="s">
        <v>3798</v>
      </c>
      <c r="C124" s="32" t="s">
        <v>135</v>
      </c>
      <c r="D124" s="31" t="s">
        <v>136</v>
      </c>
      <c r="E124" s="31" t="s">
        <v>13</v>
      </c>
      <c r="F124" s="31" t="s">
        <v>11</v>
      </c>
      <c r="G124" s="31" t="s">
        <v>18</v>
      </c>
      <c r="H124" s="31" t="s">
        <v>19</v>
      </c>
      <c r="I124" s="31" t="s">
        <v>10</v>
      </c>
      <c r="J124" s="31" t="s">
        <v>22</v>
      </c>
      <c r="K124" s="31" t="s">
        <v>137</v>
      </c>
      <c r="L124" s="33">
        <v>614</v>
      </c>
      <c r="M124" s="150">
        <v>30242.905831</v>
      </c>
      <c r="N124" s="34">
        <v>9631</v>
      </c>
      <c r="O124" s="34">
        <v>0</v>
      </c>
      <c r="P124" s="30">
        <v>42329.339830999998</v>
      </c>
      <c r="Q124" s="35">
        <v>634.65980100000002</v>
      </c>
      <c r="R124" s="36">
        <v>0</v>
      </c>
      <c r="S124" s="36">
        <v>665.82222171454134</v>
      </c>
      <c r="T124" s="36">
        <v>562.17777828545866</v>
      </c>
      <c r="U124" s="37">
        <v>1228.0066219939688</v>
      </c>
      <c r="V124" s="38">
        <v>1862.6664229939688</v>
      </c>
      <c r="W124" s="34">
        <v>44192.006253993968</v>
      </c>
      <c r="X124" s="34">
        <v>1248.416665714547</v>
      </c>
      <c r="Y124" s="33">
        <v>42943.589588279421</v>
      </c>
      <c r="Z124" s="144">
        <v>0</v>
      </c>
      <c r="AA124" s="34">
        <v>1054.3003212604729</v>
      </c>
      <c r="AB124" s="34">
        <v>4118.9136164043675</v>
      </c>
      <c r="AC124" s="34">
        <v>5392.98</v>
      </c>
      <c r="AD124" s="34">
        <v>2167.6518864</v>
      </c>
      <c r="AE124" s="34">
        <v>0</v>
      </c>
      <c r="AF124" s="34">
        <v>12733.84582406484</v>
      </c>
      <c r="AG124" s="136">
        <v>4000</v>
      </c>
      <c r="AH124" s="34">
        <v>8487.4339999999993</v>
      </c>
      <c r="AI124" s="34">
        <v>0</v>
      </c>
      <c r="AJ124" s="34">
        <v>2481.9</v>
      </c>
      <c r="AK124" s="34">
        <v>2481.9</v>
      </c>
      <c r="AL124" s="34">
        <v>4000</v>
      </c>
      <c r="AM124" s="34">
        <v>6005.5339999999997</v>
      </c>
      <c r="AN124" s="34">
        <v>2005.5339999999997</v>
      </c>
      <c r="AO124" s="34">
        <v>42329.339830999998</v>
      </c>
      <c r="AP124" s="34">
        <v>37841.905830999996</v>
      </c>
      <c r="AQ124" s="34">
        <v>4487.4340000000011</v>
      </c>
      <c r="AR124" s="34">
        <v>-7589</v>
      </c>
      <c r="AS124" s="34">
        <v>17220</v>
      </c>
    </row>
    <row r="125" spans="2:45" s="1" customFormat="1" ht="12.75" x14ac:dyDescent="0.2">
      <c r="B125" s="31" t="s">
        <v>3798</v>
      </c>
      <c r="C125" s="32" t="s">
        <v>3479</v>
      </c>
      <c r="D125" s="31" t="s">
        <v>3480</v>
      </c>
      <c r="E125" s="31" t="s">
        <v>13</v>
      </c>
      <c r="F125" s="31" t="s">
        <v>11</v>
      </c>
      <c r="G125" s="31" t="s">
        <v>18</v>
      </c>
      <c r="H125" s="31" t="s">
        <v>19</v>
      </c>
      <c r="I125" s="31" t="s">
        <v>10</v>
      </c>
      <c r="J125" s="31" t="s">
        <v>21</v>
      </c>
      <c r="K125" s="31" t="s">
        <v>3481</v>
      </c>
      <c r="L125" s="33">
        <v>11164</v>
      </c>
      <c r="M125" s="150">
        <v>299085.43278299994</v>
      </c>
      <c r="N125" s="34">
        <v>-104789</v>
      </c>
      <c r="O125" s="34">
        <v>73768.50468992471</v>
      </c>
      <c r="P125" s="30">
        <v>277293.25606129994</v>
      </c>
      <c r="Q125" s="35">
        <v>21172.339215</v>
      </c>
      <c r="R125" s="36">
        <v>0</v>
      </c>
      <c r="S125" s="36">
        <v>13573.5788057195</v>
      </c>
      <c r="T125" s="36">
        <v>8754.4211942804995</v>
      </c>
      <c r="U125" s="37">
        <v>22328.120403812161</v>
      </c>
      <c r="V125" s="38">
        <v>43500.459618812165</v>
      </c>
      <c r="W125" s="34">
        <v>320793.71568011213</v>
      </c>
      <c r="X125" s="34">
        <v>25450.460260719585</v>
      </c>
      <c r="Y125" s="33">
        <v>295343.25541939255</v>
      </c>
      <c r="Z125" s="144">
        <v>0</v>
      </c>
      <c r="AA125" s="34">
        <v>50919.082217111492</v>
      </c>
      <c r="AB125" s="34">
        <v>100246.15919365433</v>
      </c>
      <c r="AC125" s="34">
        <v>46796.28</v>
      </c>
      <c r="AD125" s="34">
        <v>16425.055263175</v>
      </c>
      <c r="AE125" s="34">
        <v>4096.34</v>
      </c>
      <c r="AF125" s="34">
        <v>218482.91667394081</v>
      </c>
      <c r="AG125" s="136">
        <v>111760</v>
      </c>
      <c r="AH125" s="34">
        <v>155726.8232783</v>
      </c>
      <c r="AI125" s="34">
        <v>0</v>
      </c>
      <c r="AJ125" s="34">
        <v>29908.543278299996</v>
      </c>
      <c r="AK125" s="34">
        <v>29908.543278299996</v>
      </c>
      <c r="AL125" s="34">
        <v>111760</v>
      </c>
      <c r="AM125" s="34">
        <v>125818.28</v>
      </c>
      <c r="AN125" s="34">
        <v>14058.279999999999</v>
      </c>
      <c r="AO125" s="34">
        <v>277293.25606129994</v>
      </c>
      <c r="AP125" s="34">
        <v>233326.43278299994</v>
      </c>
      <c r="AQ125" s="34">
        <v>43966.823278299998</v>
      </c>
      <c r="AR125" s="34">
        <v>-106679</v>
      </c>
      <c r="AS125" s="34">
        <v>1890</v>
      </c>
    </row>
    <row r="126" spans="2:45" s="1" customFormat="1" ht="12.75" x14ac:dyDescent="0.2">
      <c r="B126" s="31" t="s">
        <v>3798</v>
      </c>
      <c r="C126" s="32" t="s">
        <v>2135</v>
      </c>
      <c r="D126" s="31" t="s">
        <v>2136</v>
      </c>
      <c r="E126" s="31" t="s">
        <v>13</v>
      </c>
      <c r="F126" s="31" t="s">
        <v>11</v>
      </c>
      <c r="G126" s="31" t="s">
        <v>18</v>
      </c>
      <c r="H126" s="31" t="s">
        <v>19</v>
      </c>
      <c r="I126" s="31" t="s">
        <v>10</v>
      </c>
      <c r="J126" s="31" t="s">
        <v>12</v>
      </c>
      <c r="K126" s="31" t="s">
        <v>2137</v>
      </c>
      <c r="L126" s="33">
        <v>1197</v>
      </c>
      <c r="M126" s="150">
        <v>24226.803222000002</v>
      </c>
      <c r="N126" s="34">
        <v>1234</v>
      </c>
      <c r="O126" s="34">
        <v>0</v>
      </c>
      <c r="P126" s="30">
        <v>33061.233222000003</v>
      </c>
      <c r="Q126" s="35">
        <v>2701.3537200000001</v>
      </c>
      <c r="R126" s="36">
        <v>0</v>
      </c>
      <c r="S126" s="36">
        <v>1486.4488582862853</v>
      </c>
      <c r="T126" s="36">
        <v>907.55114171371474</v>
      </c>
      <c r="U126" s="37">
        <v>2394.0129096527371</v>
      </c>
      <c r="V126" s="38">
        <v>5095.3666296527372</v>
      </c>
      <c r="W126" s="34">
        <v>38156.59985165274</v>
      </c>
      <c r="X126" s="34">
        <v>2787.0916092862826</v>
      </c>
      <c r="Y126" s="33">
        <v>35369.508242366457</v>
      </c>
      <c r="Z126" s="144">
        <v>0</v>
      </c>
      <c r="AA126" s="34">
        <v>6967.6548319632911</v>
      </c>
      <c r="AB126" s="34">
        <v>8796.873272826122</v>
      </c>
      <c r="AC126" s="34">
        <v>5017.4799999999996</v>
      </c>
      <c r="AD126" s="34">
        <v>1479.1079429749998</v>
      </c>
      <c r="AE126" s="34">
        <v>4535.07</v>
      </c>
      <c r="AF126" s="34">
        <v>26796.186047764411</v>
      </c>
      <c r="AG126" s="136">
        <v>0</v>
      </c>
      <c r="AH126" s="34">
        <v>13394.43</v>
      </c>
      <c r="AI126" s="34">
        <v>0</v>
      </c>
      <c r="AJ126" s="34">
        <v>0</v>
      </c>
      <c r="AK126" s="34">
        <v>0</v>
      </c>
      <c r="AL126" s="34">
        <v>0</v>
      </c>
      <c r="AM126" s="34">
        <v>13394.43</v>
      </c>
      <c r="AN126" s="34">
        <v>13394.43</v>
      </c>
      <c r="AO126" s="34">
        <v>33061.233222000003</v>
      </c>
      <c r="AP126" s="34">
        <v>19666.803222000002</v>
      </c>
      <c r="AQ126" s="34">
        <v>13394.43</v>
      </c>
      <c r="AR126" s="34">
        <v>1234</v>
      </c>
      <c r="AS126" s="34">
        <v>0</v>
      </c>
    </row>
    <row r="127" spans="2:45" s="1" customFormat="1" ht="12.75" x14ac:dyDescent="0.2">
      <c r="B127" s="31" t="s">
        <v>3798</v>
      </c>
      <c r="C127" s="32" t="s">
        <v>3188</v>
      </c>
      <c r="D127" s="31" t="s">
        <v>3189</v>
      </c>
      <c r="E127" s="31" t="s">
        <v>13</v>
      </c>
      <c r="F127" s="31" t="s">
        <v>11</v>
      </c>
      <c r="G127" s="31" t="s">
        <v>18</v>
      </c>
      <c r="H127" s="31" t="s">
        <v>19</v>
      </c>
      <c r="I127" s="31" t="s">
        <v>10</v>
      </c>
      <c r="J127" s="31" t="s">
        <v>12</v>
      </c>
      <c r="K127" s="31" t="s">
        <v>3190</v>
      </c>
      <c r="L127" s="33">
        <v>1381</v>
      </c>
      <c r="M127" s="150">
        <v>44647.716410000001</v>
      </c>
      <c r="N127" s="34">
        <v>-38241</v>
      </c>
      <c r="O127" s="34">
        <v>6883.0691970387415</v>
      </c>
      <c r="P127" s="30">
        <v>16945.716410000001</v>
      </c>
      <c r="Q127" s="35">
        <v>3125.0355319999999</v>
      </c>
      <c r="R127" s="36">
        <v>0</v>
      </c>
      <c r="S127" s="36">
        <v>2516.595614858109</v>
      </c>
      <c r="T127" s="36">
        <v>245.404385141891</v>
      </c>
      <c r="U127" s="37">
        <v>2762.0148940939266</v>
      </c>
      <c r="V127" s="38">
        <v>5887.0504260939269</v>
      </c>
      <c r="W127" s="34">
        <v>22832.766836093928</v>
      </c>
      <c r="X127" s="34">
        <v>4718.6167778581112</v>
      </c>
      <c r="Y127" s="33">
        <v>18114.150058235817</v>
      </c>
      <c r="Z127" s="144">
        <v>0</v>
      </c>
      <c r="AA127" s="34">
        <v>1999.9677592096405</v>
      </c>
      <c r="AB127" s="34">
        <v>7030.8868352082072</v>
      </c>
      <c r="AC127" s="34">
        <v>5788.76</v>
      </c>
      <c r="AD127" s="34">
        <v>358</v>
      </c>
      <c r="AE127" s="34">
        <v>1135.1300000000001</v>
      </c>
      <c r="AF127" s="34">
        <v>16312.744594417847</v>
      </c>
      <c r="AG127" s="136">
        <v>27103</v>
      </c>
      <c r="AH127" s="34">
        <v>30698</v>
      </c>
      <c r="AI127" s="34">
        <v>405</v>
      </c>
      <c r="AJ127" s="34">
        <v>4000</v>
      </c>
      <c r="AK127" s="34">
        <v>3595</v>
      </c>
      <c r="AL127" s="34">
        <v>26698</v>
      </c>
      <c r="AM127" s="34">
        <v>26698</v>
      </c>
      <c r="AN127" s="34">
        <v>0</v>
      </c>
      <c r="AO127" s="34">
        <v>16945.716410000001</v>
      </c>
      <c r="AP127" s="34">
        <v>13350.716410000001</v>
      </c>
      <c r="AQ127" s="34">
        <v>3595</v>
      </c>
      <c r="AR127" s="34">
        <v>-38241</v>
      </c>
      <c r="AS127" s="34">
        <v>0</v>
      </c>
    </row>
    <row r="128" spans="2:45" s="1" customFormat="1" ht="12.75" x14ac:dyDescent="0.2">
      <c r="B128" s="31" t="s">
        <v>3798</v>
      </c>
      <c r="C128" s="32" t="s">
        <v>1689</v>
      </c>
      <c r="D128" s="31" t="s">
        <v>1690</v>
      </c>
      <c r="E128" s="31" t="s">
        <v>13</v>
      </c>
      <c r="F128" s="31" t="s">
        <v>11</v>
      </c>
      <c r="G128" s="31" t="s">
        <v>18</v>
      </c>
      <c r="H128" s="31" t="s">
        <v>19</v>
      </c>
      <c r="I128" s="31" t="s">
        <v>10</v>
      </c>
      <c r="J128" s="31" t="s">
        <v>22</v>
      </c>
      <c r="K128" s="31" t="s">
        <v>1691</v>
      </c>
      <c r="L128" s="33">
        <v>200</v>
      </c>
      <c r="M128" s="150">
        <v>2782.9836019999998</v>
      </c>
      <c r="N128" s="34">
        <v>4498</v>
      </c>
      <c r="O128" s="34">
        <v>0</v>
      </c>
      <c r="P128" s="30">
        <v>8854.183602000001</v>
      </c>
      <c r="Q128" s="35">
        <v>0</v>
      </c>
      <c r="R128" s="36">
        <v>0</v>
      </c>
      <c r="S128" s="36">
        <v>0</v>
      </c>
      <c r="T128" s="36">
        <v>400</v>
      </c>
      <c r="U128" s="37">
        <v>400.00215700129274</v>
      </c>
      <c r="V128" s="38">
        <v>400.00215700129274</v>
      </c>
      <c r="W128" s="34">
        <v>9254.1857590012933</v>
      </c>
      <c r="X128" s="34">
        <v>0</v>
      </c>
      <c r="Y128" s="33">
        <v>9254.1857590012933</v>
      </c>
      <c r="Z128" s="144">
        <v>0</v>
      </c>
      <c r="AA128" s="34">
        <v>2155.0854191710214</v>
      </c>
      <c r="AB128" s="34">
        <v>1682.4771229497865</v>
      </c>
      <c r="AC128" s="34">
        <v>838.34</v>
      </c>
      <c r="AD128" s="34">
        <v>123</v>
      </c>
      <c r="AE128" s="34">
        <v>0</v>
      </c>
      <c r="AF128" s="34">
        <v>4798.902542120808</v>
      </c>
      <c r="AG128" s="136">
        <v>0</v>
      </c>
      <c r="AH128" s="34">
        <v>1956.1999999999998</v>
      </c>
      <c r="AI128" s="34">
        <v>0</v>
      </c>
      <c r="AJ128" s="34">
        <v>0</v>
      </c>
      <c r="AK128" s="34">
        <v>0</v>
      </c>
      <c r="AL128" s="34">
        <v>0</v>
      </c>
      <c r="AM128" s="34">
        <v>1956.1999999999998</v>
      </c>
      <c r="AN128" s="34">
        <v>1956.1999999999998</v>
      </c>
      <c r="AO128" s="34">
        <v>8854.183602000001</v>
      </c>
      <c r="AP128" s="34">
        <v>6897.9836020000012</v>
      </c>
      <c r="AQ128" s="34">
        <v>1956.2000000000007</v>
      </c>
      <c r="AR128" s="34">
        <v>4498</v>
      </c>
      <c r="AS128" s="34">
        <v>0</v>
      </c>
    </row>
    <row r="129" spans="2:45" s="1" customFormat="1" ht="12.75" x14ac:dyDescent="0.2">
      <c r="B129" s="31" t="s">
        <v>3798</v>
      </c>
      <c r="C129" s="32" t="s">
        <v>1088</v>
      </c>
      <c r="D129" s="31" t="s">
        <v>1089</v>
      </c>
      <c r="E129" s="31" t="s">
        <v>13</v>
      </c>
      <c r="F129" s="31" t="s">
        <v>11</v>
      </c>
      <c r="G129" s="31" t="s">
        <v>18</v>
      </c>
      <c r="H129" s="31" t="s">
        <v>19</v>
      </c>
      <c r="I129" s="31" t="s">
        <v>10</v>
      </c>
      <c r="J129" s="31" t="s">
        <v>22</v>
      </c>
      <c r="K129" s="31" t="s">
        <v>1090</v>
      </c>
      <c r="L129" s="33">
        <v>528</v>
      </c>
      <c r="M129" s="150">
        <v>27700.148996999997</v>
      </c>
      <c r="N129" s="34">
        <v>-9097</v>
      </c>
      <c r="O129" s="34">
        <v>8374.2999999999993</v>
      </c>
      <c r="P129" s="30">
        <v>24490.216996999996</v>
      </c>
      <c r="Q129" s="35">
        <v>1498.689944</v>
      </c>
      <c r="R129" s="36">
        <v>0</v>
      </c>
      <c r="S129" s="36">
        <v>110.8542171428997</v>
      </c>
      <c r="T129" s="36">
        <v>945.14578285710036</v>
      </c>
      <c r="U129" s="37">
        <v>1056.0056944834128</v>
      </c>
      <c r="V129" s="38">
        <v>2554.6956384834129</v>
      </c>
      <c r="W129" s="34">
        <v>27044.912635483408</v>
      </c>
      <c r="X129" s="34">
        <v>207.85165714289906</v>
      </c>
      <c r="Y129" s="33">
        <v>26837.060978340509</v>
      </c>
      <c r="Z129" s="144">
        <v>0</v>
      </c>
      <c r="AA129" s="34">
        <v>775.55998092947573</v>
      </c>
      <c r="AB129" s="34">
        <v>2962.8764800614449</v>
      </c>
      <c r="AC129" s="34">
        <v>3938.5099999999998</v>
      </c>
      <c r="AD129" s="34">
        <v>491</v>
      </c>
      <c r="AE129" s="34">
        <v>864.44</v>
      </c>
      <c r="AF129" s="34">
        <v>9032.3864609909215</v>
      </c>
      <c r="AG129" s="136">
        <v>0</v>
      </c>
      <c r="AH129" s="34">
        <v>5887.0679999999993</v>
      </c>
      <c r="AI129" s="34">
        <v>0</v>
      </c>
      <c r="AJ129" s="34">
        <v>722.7</v>
      </c>
      <c r="AK129" s="34">
        <v>722.7</v>
      </c>
      <c r="AL129" s="34">
        <v>0</v>
      </c>
      <c r="AM129" s="34">
        <v>5164.3679999999995</v>
      </c>
      <c r="AN129" s="34">
        <v>5164.3679999999995</v>
      </c>
      <c r="AO129" s="34">
        <v>24490.216996999996</v>
      </c>
      <c r="AP129" s="34">
        <v>18603.148996999997</v>
      </c>
      <c r="AQ129" s="34">
        <v>5887.0679999999993</v>
      </c>
      <c r="AR129" s="34">
        <v>-9097</v>
      </c>
      <c r="AS129" s="34">
        <v>0</v>
      </c>
    </row>
    <row r="130" spans="2:45" s="1" customFormat="1" ht="12.75" x14ac:dyDescent="0.2">
      <c r="B130" s="31" t="s">
        <v>3798</v>
      </c>
      <c r="C130" s="32" t="s">
        <v>1818</v>
      </c>
      <c r="D130" s="31" t="s">
        <v>1819</v>
      </c>
      <c r="E130" s="31" t="s">
        <v>13</v>
      </c>
      <c r="F130" s="31" t="s">
        <v>11</v>
      </c>
      <c r="G130" s="31" t="s">
        <v>18</v>
      </c>
      <c r="H130" s="31" t="s">
        <v>19</v>
      </c>
      <c r="I130" s="31" t="s">
        <v>10</v>
      </c>
      <c r="J130" s="31" t="s">
        <v>22</v>
      </c>
      <c r="K130" s="31" t="s">
        <v>1820</v>
      </c>
      <c r="L130" s="33">
        <v>637</v>
      </c>
      <c r="M130" s="150">
        <v>50026.326612000004</v>
      </c>
      <c r="N130" s="34">
        <v>-32767</v>
      </c>
      <c r="O130" s="34">
        <v>17853.736094378903</v>
      </c>
      <c r="P130" s="30">
        <v>4746.3236120000038</v>
      </c>
      <c r="Q130" s="35">
        <v>1479.379412</v>
      </c>
      <c r="R130" s="36">
        <v>0</v>
      </c>
      <c r="S130" s="36">
        <v>338.42741028584425</v>
      </c>
      <c r="T130" s="36">
        <v>9913.2114384522392</v>
      </c>
      <c r="U130" s="37">
        <v>10251.694130733707</v>
      </c>
      <c r="V130" s="38">
        <v>11731.073542733708</v>
      </c>
      <c r="W130" s="34">
        <v>16477.397154733713</v>
      </c>
      <c r="X130" s="34">
        <v>12558.708448664745</v>
      </c>
      <c r="Y130" s="33">
        <v>3918.6887060689678</v>
      </c>
      <c r="Z130" s="144">
        <v>0</v>
      </c>
      <c r="AA130" s="34">
        <v>1448.3739541071009</v>
      </c>
      <c r="AB130" s="34">
        <v>4106.6545665962694</v>
      </c>
      <c r="AC130" s="34">
        <v>2670.12</v>
      </c>
      <c r="AD130" s="34">
        <v>0</v>
      </c>
      <c r="AE130" s="34">
        <v>0</v>
      </c>
      <c r="AF130" s="34">
        <v>8225.1485207033693</v>
      </c>
      <c r="AG130" s="136">
        <v>2150</v>
      </c>
      <c r="AH130" s="34">
        <v>7140.9969999999994</v>
      </c>
      <c r="AI130" s="34">
        <v>0</v>
      </c>
      <c r="AJ130" s="34">
        <v>910.5</v>
      </c>
      <c r="AK130" s="34">
        <v>910.5</v>
      </c>
      <c r="AL130" s="34">
        <v>2150</v>
      </c>
      <c r="AM130" s="34">
        <v>6230.4969999999994</v>
      </c>
      <c r="AN130" s="34">
        <v>4080.4969999999994</v>
      </c>
      <c r="AO130" s="34">
        <v>4746.3236120000038</v>
      </c>
      <c r="AP130" s="34">
        <v>-244.67338799999561</v>
      </c>
      <c r="AQ130" s="34">
        <v>4990.9969999999994</v>
      </c>
      <c r="AR130" s="34">
        <v>-32767</v>
      </c>
      <c r="AS130" s="34">
        <v>0</v>
      </c>
    </row>
    <row r="131" spans="2:45" s="1" customFormat="1" ht="12.75" x14ac:dyDescent="0.2">
      <c r="B131" s="31" t="s">
        <v>3798</v>
      </c>
      <c r="C131" s="32" t="s">
        <v>2594</v>
      </c>
      <c r="D131" s="31" t="s">
        <v>2595</v>
      </c>
      <c r="E131" s="31" t="s">
        <v>13</v>
      </c>
      <c r="F131" s="31" t="s">
        <v>11</v>
      </c>
      <c r="G131" s="31" t="s">
        <v>18</v>
      </c>
      <c r="H131" s="31" t="s">
        <v>19</v>
      </c>
      <c r="I131" s="31" t="s">
        <v>10</v>
      </c>
      <c r="J131" s="31" t="s">
        <v>12</v>
      </c>
      <c r="K131" s="31" t="s">
        <v>2596</v>
      </c>
      <c r="L131" s="33">
        <v>1265</v>
      </c>
      <c r="M131" s="150">
        <v>32132.418247000001</v>
      </c>
      <c r="N131" s="34">
        <v>-12930</v>
      </c>
      <c r="O131" s="34">
        <v>0</v>
      </c>
      <c r="P131" s="30">
        <v>29003.818247000003</v>
      </c>
      <c r="Q131" s="35">
        <v>1746.8543259999999</v>
      </c>
      <c r="R131" s="36">
        <v>0</v>
      </c>
      <c r="S131" s="36">
        <v>1230.7453828576154</v>
      </c>
      <c r="T131" s="36">
        <v>1299.2546171423846</v>
      </c>
      <c r="U131" s="37">
        <v>2530.0136430331768</v>
      </c>
      <c r="V131" s="38">
        <v>4276.8679690331765</v>
      </c>
      <c r="W131" s="34">
        <v>33280.68621603318</v>
      </c>
      <c r="X131" s="34">
        <v>2307.647592857611</v>
      </c>
      <c r="Y131" s="33">
        <v>30973.038623175569</v>
      </c>
      <c r="Z131" s="144">
        <v>0</v>
      </c>
      <c r="AA131" s="34">
        <v>1226.525340201363</v>
      </c>
      <c r="AB131" s="34">
        <v>5755.5007382578642</v>
      </c>
      <c r="AC131" s="34">
        <v>5302.52</v>
      </c>
      <c r="AD131" s="34">
        <v>583.91217913749995</v>
      </c>
      <c r="AE131" s="34">
        <v>0</v>
      </c>
      <c r="AF131" s="34">
        <v>12868.458257596729</v>
      </c>
      <c r="AG131" s="136">
        <v>30722</v>
      </c>
      <c r="AH131" s="34">
        <v>33492.400000000001</v>
      </c>
      <c r="AI131" s="34">
        <v>0</v>
      </c>
      <c r="AJ131" s="34">
        <v>2770.4</v>
      </c>
      <c r="AK131" s="34">
        <v>2770.4</v>
      </c>
      <c r="AL131" s="34">
        <v>30722</v>
      </c>
      <c r="AM131" s="34">
        <v>30722</v>
      </c>
      <c r="AN131" s="34">
        <v>0</v>
      </c>
      <c r="AO131" s="34">
        <v>29003.818247000003</v>
      </c>
      <c r="AP131" s="34">
        <v>26233.418247000001</v>
      </c>
      <c r="AQ131" s="34">
        <v>2770.4000000000015</v>
      </c>
      <c r="AR131" s="34">
        <v>-12930</v>
      </c>
      <c r="AS131" s="34">
        <v>0</v>
      </c>
    </row>
    <row r="132" spans="2:45" s="1" customFormat="1" ht="12.75" x14ac:dyDescent="0.2">
      <c r="B132" s="31" t="s">
        <v>3798</v>
      </c>
      <c r="C132" s="32" t="s">
        <v>2255</v>
      </c>
      <c r="D132" s="31" t="s">
        <v>2256</v>
      </c>
      <c r="E132" s="31" t="s">
        <v>13</v>
      </c>
      <c r="F132" s="31" t="s">
        <v>11</v>
      </c>
      <c r="G132" s="31" t="s">
        <v>18</v>
      </c>
      <c r="H132" s="31" t="s">
        <v>19</v>
      </c>
      <c r="I132" s="31" t="s">
        <v>10</v>
      </c>
      <c r="J132" s="31" t="s">
        <v>12</v>
      </c>
      <c r="K132" s="31" t="s">
        <v>2257</v>
      </c>
      <c r="L132" s="33">
        <v>1185</v>
      </c>
      <c r="M132" s="150">
        <v>41756.411892999997</v>
      </c>
      <c r="N132" s="34">
        <v>-8501.5</v>
      </c>
      <c r="O132" s="34">
        <v>0</v>
      </c>
      <c r="P132" s="30">
        <v>10956.811892999998</v>
      </c>
      <c r="Q132" s="35">
        <v>1916.4126189999999</v>
      </c>
      <c r="R132" s="36">
        <v>0</v>
      </c>
      <c r="S132" s="36">
        <v>2031.4996514293516</v>
      </c>
      <c r="T132" s="36">
        <v>338.50034857064838</v>
      </c>
      <c r="U132" s="37">
        <v>2370.0127802326597</v>
      </c>
      <c r="V132" s="38">
        <v>4286.4253992326594</v>
      </c>
      <c r="W132" s="34">
        <v>15243.237292232658</v>
      </c>
      <c r="X132" s="34">
        <v>3809.0618464293548</v>
      </c>
      <c r="Y132" s="33">
        <v>11434.175445803303</v>
      </c>
      <c r="Z132" s="144">
        <v>0</v>
      </c>
      <c r="AA132" s="34">
        <v>2241.0407066997973</v>
      </c>
      <c r="AB132" s="34">
        <v>7428.2373588973924</v>
      </c>
      <c r="AC132" s="34">
        <v>4967.18</v>
      </c>
      <c r="AD132" s="34">
        <v>248.5</v>
      </c>
      <c r="AE132" s="34">
        <v>0</v>
      </c>
      <c r="AF132" s="34">
        <v>14884.958065597189</v>
      </c>
      <c r="AG132" s="136">
        <v>29624</v>
      </c>
      <c r="AH132" s="34">
        <v>30466.9</v>
      </c>
      <c r="AI132" s="34">
        <v>0</v>
      </c>
      <c r="AJ132" s="34">
        <v>842.90000000000009</v>
      </c>
      <c r="AK132" s="34">
        <v>842.90000000000009</v>
      </c>
      <c r="AL132" s="34">
        <v>29624</v>
      </c>
      <c r="AM132" s="34">
        <v>29624</v>
      </c>
      <c r="AN132" s="34">
        <v>0</v>
      </c>
      <c r="AO132" s="34">
        <v>10956.811892999998</v>
      </c>
      <c r="AP132" s="34">
        <v>10113.911892999999</v>
      </c>
      <c r="AQ132" s="34">
        <v>842.89999999999964</v>
      </c>
      <c r="AR132" s="34">
        <v>-17106</v>
      </c>
      <c r="AS132" s="34">
        <v>8604.5</v>
      </c>
    </row>
    <row r="133" spans="2:45" s="1" customFormat="1" ht="12.75" x14ac:dyDescent="0.2">
      <c r="B133" s="31" t="s">
        <v>3798</v>
      </c>
      <c r="C133" s="32" t="s">
        <v>489</v>
      </c>
      <c r="D133" s="31" t="s">
        <v>490</v>
      </c>
      <c r="E133" s="31" t="s">
        <v>13</v>
      </c>
      <c r="F133" s="31" t="s">
        <v>11</v>
      </c>
      <c r="G133" s="31" t="s">
        <v>18</v>
      </c>
      <c r="H133" s="31" t="s">
        <v>19</v>
      </c>
      <c r="I133" s="31" t="s">
        <v>10</v>
      </c>
      <c r="J133" s="31" t="s">
        <v>22</v>
      </c>
      <c r="K133" s="31" t="s">
        <v>491</v>
      </c>
      <c r="L133" s="33">
        <v>896</v>
      </c>
      <c r="M133" s="150">
        <v>28214.119852999997</v>
      </c>
      <c r="N133" s="34">
        <v>25638</v>
      </c>
      <c r="O133" s="34">
        <v>0</v>
      </c>
      <c r="P133" s="30">
        <v>62615.895852999995</v>
      </c>
      <c r="Q133" s="35">
        <v>2545.175123</v>
      </c>
      <c r="R133" s="36">
        <v>0</v>
      </c>
      <c r="S133" s="36">
        <v>2251.5443325722931</v>
      </c>
      <c r="T133" s="36">
        <v>-24.834853597893925</v>
      </c>
      <c r="U133" s="37">
        <v>2226.7214865124611</v>
      </c>
      <c r="V133" s="38">
        <v>4771.8966095124615</v>
      </c>
      <c r="W133" s="34">
        <v>67387.792462512458</v>
      </c>
      <c r="X133" s="34">
        <v>4221.6456235722944</v>
      </c>
      <c r="Y133" s="33">
        <v>63166.146838940163</v>
      </c>
      <c r="Z133" s="144">
        <v>0</v>
      </c>
      <c r="AA133" s="34">
        <v>726.23551094585491</v>
      </c>
      <c r="AB133" s="34">
        <v>4076.5750056283755</v>
      </c>
      <c r="AC133" s="34">
        <v>3755.77</v>
      </c>
      <c r="AD133" s="34">
        <v>305.79129519999992</v>
      </c>
      <c r="AE133" s="34">
        <v>0</v>
      </c>
      <c r="AF133" s="34">
        <v>8864.3718117742319</v>
      </c>
      <c r="AG133" s="136">
        <v>0</v>
      </c>
      <c r="AH133" s="34">
        <v>8763.775999999998</v>
      </c>
      <c r="AI133" s="34">
        <v>0</v>
      </c>
      <c r="AJ133" s="34">
        <v>0</v>
      </c>
      <c r="AK133" s="34">
        <v>0</v>
      </c>
      <c r="AL133" s="34">
        <v>0</v>
      </c>
      <c r="AM133" s="34">
        <v>8763.775999999998</v>
      </c>
      <c r="AN133" s="34">
        <v>8763.775999999998</v>
      </c>
      <c r="AO133" s="34">
        <v>62615.895852999995</v>
      </c>
      <c r="AP133" s="34">
        <v>53852.119852999997</v>
      </c>
      <c r="AQ133" s="34">
        <v>8763.775999999998</v>
      </c>
      <c r="AR133" s="34">
        <v>25638</v>
      </c>
      <c r="AS133" s="34">
        <v>0</v>
      </c>
    </row>
    <row r="134" spans="2:45" s="1" customFormat="1" ht="12.75" x14ac:dyDescent="0.2">
      <c r="B134" s="31" t="s">
        <v>3798</v>
      </c>
      <c r="C134" s="32" t="s">
        <v>722</v>
      </c>
      <c r="D134" s="31" t="s">
        <v>723</v>
      </c>
      <c r="E134" s="31" t="s">
        <v>13</v>
      </c>
      <c r="F134" s="31" t="s">
        <v>11</v>
      </c>
      <c r="G134" s="31" t="s">
        <v>18</v>
      </c>
      <c r="H134" s="31" t="s">
        <v>19</v>
      </c>
      <c r="I134" s="31" t="s">
        <v>10</v>
      </c>
      <c r="J134" s="31" t="s">
        <v>22</v>
      </c>
      <c r="K134" s="31" t="s">
        <v>724</v>
      </c>
      <c r="L134" s="33">
        <v>336</v>
      </c>
      <c r="M134" s="150">
        <v>11598.142973000002</v>
      </c>
      <c r="N134" s="34">
        <v>13679</v>
      </c>
      <c r="O134" s="34">
        <v>0</v>
      </c>
      <c r="P134" s="30">
        <v>16801.558973000003</v>
      </c>
      <c r="Q134" s="35">
        <v>524.55974600000002</v>
      </c>
      <c r="R134" s="36">
        <v>0</v>
      </c>
      <c r="S134" s="36">
        <v>599.3859371430874</v>
      </c>
      <c r="T134" s="36">
        <v>72.614062856912597</v>
      </c>
      <c r="U134" s="37">
        <v>672.00362376217186</v>
      </c>
      <c r="V134" s="38">
        <v>1196.563369762172</v>
      </c>
      <c r="W134" s="34">
        <v>17998.122342762174</v>
      </c>
      <c r="X134" s="34">
        <v>1123.8486321430864</v>
      </c>
      <c r="Y134" s="33">
        <v>16874.273710619087</v>
      </c>
      <c r="Z134" s="144">
        <v>0</v>
      </c>
      <c r="AA134" s="34">
        <v>1105.9041070823871</v>
      </c>
      <c r="AB134" s="34">
        <v>3690.0296068510593</v>
      </c>
      <c r="AC134" s="34">
        <v>2550.0500000000002</v>
      </c>
      <c r="AD134" s="34">
        <v>248.43782039999999</v>
      </c>
      <c r="AE134" s="34">
        <v>0</v>
      </c>
      <c r="AF134" s="34">
        <v>7594.4215343334472</v>
      </c>
      <c r="AG134" s="136">
        <v>0</v>
      </c>
      <c r="AH134" s="34">
        <v>3286.4159999999997</v>
      </c>
      <c r="AI134" s="34">
        <v>0</v>
      </c>
      <c r="AJ134" s="34">
        <v>0</v>
      </c>
      <c r="AK134" s="34">
        <v>0</v>
      </c>
      <c r="AL134" s="34">
        <v>0</v>
      </c>
      <c r="AM134" s="34">
        <v>3286.4159999999997</v>
      </c>
      <c r="AN134" s="34">
        <v>3286.4159999999997</v>
      </c>
      <c r="AO134" s="34">
        <v>16801.558973000003</v>
      </c>
      <c r="AP134" s="34">
        <v>13515.142973000004</v>
      </c>
      <c r="AQ134" s="34">
        <v>3286.4160000000011</v>
      </c>
      <c r="AR134" s="34">
        <v>13679</v>
      </c>
      <c r="AS134" s="34">
        <v>0</v>
      </c>
    </row>
    <row r="135" spans="2:45" s="1" customFormat="1" ht="12.75" x14ac:dyDescent="0.2">
      <c r="B135" s="31" t="s">
        <v>3798</v>
      </c>
      <c r="C135" s="32" t="s">
        <v>3320</v>
      </c>
      <c r="D135" s="31" t="s">
        <v>3321</v>
      </c>
      <c r="E135" s="31" t="s">
        <v>13</v>
      </c>
      <c r="F135" s="31" t="s">
        <v>11</v>
      </c>
      <c r="G135" s="31" t="s">
        <v>18</v>
      </c>
      <c r="H135" s="31" t="s">
        <v>19</v>
      </c>
      <c r="I135" s="31" t="s">
        <v>10</v>
      </c>
      <c r="J135" s="31" t="s">
        <v>12</v>
      </c>
      <c r="K135" s="31" t="s">
        <v>3322</v>
      </c>
      <c r="L135" s="33">
        <v>3494</v>
      </c>
      <c r="M135" s="150">
        <v>145299.407489</v>
      </c>
      <c r="N135" s="34">
        <v>-65197.8</v>
      </c>
      <c r="O135" s="34">
        <v>41658.186303632043</v>
      </c>
      <c r="P135" s="30">
        <v>54673.467489000002</v>
      </c>
      <c r="Q135" s="35">
        <v>12295.487256</v>
      </c>
      <c r="R135" s="36">
        <v>0</v>
      </c>
      <c r="S135" s="36">
        <v>2784.2134582867834</v>
      </c>
      <c r="T135" s="36">
        <v>4203.7865417132161</v>
      </c>
      <c r="U135" s="37">
        <v>6988.0376828125845</v>
      </c>
      <c r="V135" s="38">
        <v>19283.524938812585</v>
      </c>
      <c r="W135" s="34">
        <v>73956.992427812584</v>
      </c>
      <c r="X135" s="34">
        <v>5220.4002342867898</v>
      </c>
      <c r="Y135" s="33">
        <v>68736.592193525794</v>
      </c>
      <c r="Z135" s="144">
        <v>0</v>
      </c>
      <c r="AA135" s="34">
        <v>6657.7375149231566</v>
      </c>
      <c r="AB135" s="34">
        <v>32408.248120131288</v>
      </c>
      <c r="AC135" s="34">
        <v>14645.85</v>
      </c>
      <c r="AD135" s="34">
        <v>639.34083274628756</v>
      </c>
      <c r="AE135" s="34">
        <v>1425.8</v>
      </c>
      <c r="AF135" s="34">
        <v>55776.976467800734</v>
      </c>
      <c r="AG135" s="136">
        <v>37614</v>
      </c>
      <c r="AH135" s="34">
        <v>39247.86</v>
      </c>
      <c r="AI135" s="34">
        <v>0</v>
      </c>
      <c r="AJ135" s="34">
        <v>150</v>
      </c>
      <c r="AK135" s="34">
        <v>150</v>
      </c>
      <c r="AL135" s="34">
        <v>37614</v>
      </c>
      <c r="AM135" s="34">
        <v>39097.86</v>
      </c>
      <c r="AN135" s="34">
        <v>1483.8600000000006</v>
      </c>
      <c r="AO135" s="34">
        <v>54673.467489000002</v>
      </c>
      <c r="AP135" s="34">
        <v>53039.607489000002</v>
      </c>
      <c r="AQ135" s="34">
        <v>1633.8600000000006</v>
      </c>
      <c r="AR135" s="34">
        <v>-65197.8</v>
      </c>
      <c r="AS135" s="34">
        <v>0</v>
      </c>
    </row>
    <row r="136" spans="2:45" s="1" customFormat="1" ht="12.75" x14ac:dyDescent="0.2">
      <c r="B136" s="31" t="s">
        <v>3798</v>
      </c>
      <c r="C136" s="32" t="s">
        <v>3077</v>
      </c>
      <c r="D136" s="31" t="s">
        <v>3078</v>
      </c>
      <c r="E136" s="31" t="s">
        <v>13</v>
      </c>
      <c r="F136" s="31" t="s">
        <v>11</v>
      </c>
      <c r="G136" s="31" t="s">
        <v>18</v>
      </c>
      <c r="H136" s="31" t="s">
        <v>19</v>
      </c>
      <c r="I136" s="31" t="s">
        <v>10</v>
      </c>
      <c r="J136" s="31" t="s">
        <v>12</v>
      </c>
      <c r="K136" s="31" t="s">
        <v>3079</v>
      </c>
      <c r="L136" s="33">
        <v>1377</v>
      </c>
      <c r="M136" s="150">
        <v>80323.684129999994</v>
      </c>
      <c r="N136" s="34">
        <v>-16667</v>
      </c>
      <c r="O136" s="34">
        <v>6163.5935602776844</v>
      </c>
      <c r="P136" s="30">
        <v>40909.284129999985</v>
      </c>
      <c r="Q136" s="35">
        <v>3251.0650559999999</v>
      </c>
      <c r="R136" s="36">
        <v>0</v>
      </c>
      <c r="S136" s="36">
        <v>1421.6038708576889</v>
      </c>
      <c r="T136" s="36">
        <v>1332.3961291423111</v>
      </c>
      <c r="U136" s="37">
        <v>2754.0148509539008</v>
      </c>
      <c r="V136" s="38">
        <v>6005.0799069539007</v>
      </c>
      <c r="W136" s="34">
        <v>46914.364036953884</v>
      </c>
      <c r="X136" s="34">
        <v>2665.5072578576874</v>
      </c>
      <c r="Y136" s="33">
        <v>44248.856779096197</v>
      </c>
      <c r="Z136" s="144">
        <v>0</v>
      </c>
      <c r="AA136" s="34">
        <v>2694.7454333023911</v>
      </c>
      <c r="AB136" s="34">
        <v>10472.096661184338</v>
      </c>
      <c r="AC136" s="34">
        <v>5771.99</v>
      </c>
      <c r="AD136" s="34">
        <v>823.18756599999938</v>
      </c>
      <c r="AE136" s="34">
        <v>103.5</v>
      </c>
      <c r="AF136" s="34">
        <v>19865.519660486731</v>
      </c>
      <c r="AG136" s="136">
        <v>41996</v>
      </c>
      <c r="AH136" s="34">
        <v>47984.6</v>
      </c>
      <c r="AI136" s="34">
        <v>0</v>
      </c>
      <c r="AJ136" s="34">
        <v>5988.6</v>
      </c>
      <c r="AK136" s="34">
        <v>5988.6</v>
      </c>
      <c r="AL136" s="34">
        <v>41996</v>
      </c>
      <c r="AM136" s="34">
        <v>41996</v>
      </c>
      <c r="AN136" s="34">
        <v>0</v>
      </c>
      <c r="AO136" s="34">
        <v>40909.284129999985</v>
      </c>
      <c r="AP136" s="34">
        <v>34920.684129999987</v>
      </c>
      <c r="AQ136" s="34">
        <v>5988.5999999999985</v>
      </c>
      <c r="AR136" s="34">
        <v>-28651</v>
      </c>
      <c r="AS136" s="34">
        <v>11984</v>
      </c>
    </row>
    <row r="137" spans="2:45" s="1" customFormat="1" ht="12.75" x14ac:dyDescent="0.2">
      <c r="B137" s="31" t="s">
        <v>3798</v>
      </c>
      <c r="C137" s="32" t="s">
        <v>3233</v>
      </c>
      <c r="D137" s="31" t="s">
        <v>3234</v>
      </c>
      <c r="E137" s="31" t="s">
        <v>13</v>
      </c>
      <c r="F137" s="31" t="s">
        <v>11</v>
      </c>
      <c r="G137" s="31" t="s">
        <v>18</v>
      </c>
      <c r="H137" s="31" t="s">
        <v>19</v>
      </c>
      <c r="I137" s="31" t="s">
        <v>10</v>
      </c>
      <c r="J137" s="31" t="s">
        <v>22</v>
      </c>
      <c r="K137" s="31" t="s">
        <v>3235</v>
      </c>
      <c r="L137" s="33">
        <v>571</v>
      </c>
      <c r="M137" s="150">
        <v>27369.850346000003</v>
      </c>
      <c r="N137" s="34">
        <v>7054</v>
      </c>
      <c r="O137" s="34">
        <v>0</v>
      </c>
      <c r="P137" s="30">
        <v>38854.801346000007</v>
      </c>
      <c r="Q137" s="35">
        <v>0</v>
      </c>
      <c r="R137" s="36">
        <v>0</v>
      </c>
      <c r="S137" s="36">
        <v>173.66901828578096</v>
      </c>
      <c r="T137" s="36">
        <v>968.33098171421898</v>
      </c>
      <c r="U137" s="37">
        <v>1142.0061582386907</v>
      </c>
      <c r="V137" s="38">
        <v>1142.0061582386907</v>
      </c>
      <c r="W137" s="34">
        <v>39996.807504238699</v>
      </c>
      <c r="X137" s="34">
        <v>173.66901828577829</v>
      </c>
      <c r="Y137" s="33">
        <v>39823.138485952921</v>
      </c>
      <c r="Z137" s="144">
        <v>0</v>
      </c>
      <c r="AA137" s="34">
        <v>1210.4204558785073</v>
      </c>
      <c r="AB137" s="34">
        <v>3408.6434972895477</v>
      </c>
      <c r="AC137" s="34">
        <v>2393.4699999999998</v>
      </c>
      <c r="AD137" s="34">
        <v>378.5</v>
      </c>
      <c r="AE137" s="34">
        <v>107.78</v>
      </c>
      <c r="AF137" s="34">
        <v>7498.8139531680545</v>
      </c>
      <c r="AG137" s="136">
        <v>0</v>
      </c>
      <c r="AH137" s="34">
        <v>5584.9509999999991</v>
      </c>
      <c r="AI137" s="34">
        <v>0</v>
      </c>
      <c r="AJ137" s="34">
        <v>0</v>
      </c>
      <c r="AK137" s="34">
        <v>0</v>
      </c>
      <c r="AL137" s="34">
        <v>0</v>
      </c>
      <c r="AM137" s="34">
        <v>5584.9509999999991</v>
      </c>
      <c r="AN137" s="34">
        <v>5584.9509999999991</v>
      </c>
      <c r="AO137" s="34">
        <v>38854.801346000007</v>
      </c>
      <c r="AP137" s="34">
        <v>33269.850346000007</v>
      </c>
      <c r="AQ137" s="34">
        <v>5584.9510000000009</v>
      </c>
      <c r="AR137" s="34">
        <v>7054</v>
      </c>
      <c r="AS137" s="34">
        <v>0</v>
      </c>
    </row>
    <row r="138" spans="2:45" s="1" customFormat="1" ht="12.75" x14ac:dyDescent="0.2">
      <c r="B138" s="31" t="s">
        <v>3798</v>
      </c>
      <c r="C138" s="32" t="s">
        <v>3338</v>
      </c>
      <c r="D138" s="31" t="s">
        <v>3339</v>
      </c>
      <c r="E138" s="31" t="s">
        <v>13</v>
      </c>
      <c r="F138" s="31" t="s">
        <v>11</v>
      </c>
      <c r="G138" s="31" t="s">
        <v>18</v>
      </c>
      <c r="H138" s="31" t="s">
        <v>19</v>
      </c>
      <c r="I138" s="31" t="s">
        <v>10</v>
      </c>
      <c r="J138" s="31" t="s">
        <v>22</v>
      </c>
      <c r="K138" s="31" t="s">
        <v>3340</v>
      </c>
      <c r="L138" s="33">
        <v>329</v>
      </c>
      <c r="M138" s="150">
        <v>9774.4062200000008</v>
      </c>
      <c r="N138" s="34">
        <v>2329</v>
      </c>
      <c r="O138" s="34">
        <v>0</v>
      </c>
      <c r="P138" s="30">
        <v>7259.3552200000013</v>
      </c>
      <c r="Q138" s="35">
        <v>336.94324899999998</v>
      </c>
      <c r="R138" s="36">
        <v>0</v>
      </c>
      <c r="S138" s="36">
        <v>139.17556228576771</v>
      </c>
      <c r="T138" s="36">
        <v>518.82443771423232</v>
      </c>
      <c r="U138" s="37">
        <v>658.00354826712658</v>
      </c>
      <c r="V138" s="38">
        <v>994.94679726712661</v>
      </c>
      <c r="W138" s="34">
        <v>8254.3020172671277</v>
      </c>
      <c r="X138" s="34">
        <v>260.95417928576717</v>
      </c>
      <c r="Y138" s="33">
        <v>7993.3478379813605</v>
      </c>
      <c r="Z138" s="144">
        <v>0</v>
      </c>
      <c r="AA138" s="34">
        <v>3214.5669549752074</v>
      </c>
      <c r="AB138" s="34">
        <v>1748.579063587101</v>
      </c>
      <c r="AC138" s="34">
        <v>2513.4700000000003</v>
      </c>
      <c r="AD138" s="34">
        <v>989</v>
      </c>
      <c r="AE138" s="34">
        <v>240.97</v>
      </c>
      <c r="AF138" s="34">
        <v>8706.5860185623078</v>
      </c>
      <c r="AG138" s="136">
        <v>0</v>
      </c>
      <c r="AH138" s="34">
        <v>3217.9489999999996</v>
      </c>
      <c r="AI138" s="34">
        <v>0</v>
      </c>
      <c r="AJ138" s="34">
        <v>0</v>
      </c>
      <c r="AK138" s="34">
        <v>0</v>
      </c>
      <c r="AL138" s="34">
        <v>0</v>
      </c>
      <c r="AM138" s="34">
        <v>3217.9489999999996</v>
      </c>
      <c r="AN138" s="34">
        <v>3217.9489999999996</v>
      </c>
      <c r="AO138" s="34">
        <v>7259.3552200000013</v>
      </c>
      <c r="AP138" s="34">
        <v>4041.4062200000017</v>
      </c>
      <c r="AQ138" s="34">
        <v>3217.9490000000005</v>
      </c>
      <c r="AR138" s="34">
        <v>2329</v>
      </c>
      <c r="AS138" s="34">
        <v>0</v>
      </c>
    </row>
    <row r="139" spans="2:45" s="1" customFormat="1" ht="12.75" x14ac:dyDescent="0.2">
      <c r="B139" s="31" t="s">
        <v>3798</v>
      </c>
      <c r="C139" s="32" t="s">
        <v>1383</v>
      </c>
      <c r="D139" s="31" t="s">
        <v>1384</v>
      </c>
      <c r="E139" s="31" t="s">
        <v>13</v>
      </c>
      <c r="F139" s="31" t="s">
        <v>11</v>
      </c>
      <c r="G139" s="31" t="s">
        <v>18</v>
      </c>
      <c r="H139" s="31" t="s">
        <v>19</v>
      </c>
      <c r="I139" s="31" t="s">
        <v>10</v>
      </c>
      <c r="J139" s="31" t="s">
        <v>12</v>
      </c>
      <c r="K139" s="31" t="s">
        <v>1385</v>
      </c>
      <c r="L139" s="33">
        <v>1008</v>
      </c>
      <c r="M139" s="150">
        <v>85309.555896999998</v>
      </c>
      <c r="N139" s="34">
        <v>92867</v>
      </c>
      <c r="O139" s="34">
        <v>0</v>
      </c>
      <c r="P139" s="30">
        <v>189456.075897</v>
      </c>
      <c r="Q139" s="35">
        <v>2142.899703</v>
      </c>
      <c r="R139" s="36">
        <v>0</v>
      </c>
      <c r="S139" s="36">
        <v>905.65071657177634</v>
      </c>
      <c r="T139" s="36">
        <v>1110.3492834282238</v>
      </c>
      <c r="U139" s="37">
        <v>2016.0108712865153</v>
      </c>
      <c r="V139" s="38">
        <v>4158.9105742865158</v>
      </c>
      <c r="W139" s="34">
        <v>193614.98647128651</v>
      </c>
      <c r="X139" s="34">
        <v>1698.0950935717847</v>
      </c>
      <c r="Y139" s="33">
        <v>191916.89137771472</v>
      </c>
      <c r="Z139" s="144">
        <v>0</v>
      </c>
      <c r="AA139" s="34">
        <v>3397.6821399898413</v>
      </c>
      <c r="AB139" s="34">
        <v>9861.7898373938788</v>
      </c>
      <c r="AC139" s="34">
        <v>7738.32</v>
      </c>
      <c r="AD139" s="34">
        <v>642.5</v>
      </c>
      <c r="AE139" s="34">
        <v>1633.39</v>
      </c>
      <c r="AF139" s="34">
        <v>23273.68197738372</v>
      </c>
      <c r="AG139" s="136">
        <v>0</v>
      </c>
      <c r="AH139" s="34">
        <v>11279.519999999999</v>
      </c>
      <c r="AI139" s="34">
        <v>0</v>
      </c>
      <c r="AJ139" s="34">
        <v>0</v>
      </c>
      <c r="AK139" s="34">
        <v>0</v>
      </c>
      <c r="AL139" s="34">
        <v>0</v>
      </c>
      <c r="AM139" s="34">
        <v>11279.519999999999</v>
      </c>
      <c r="AN139" s="34">
        <v>11279.519999999999</v>
      </c>
      <c r="AO139" s="34">
        <v>189456.075897</v>
      </c>
      <c r="AP139" s="34">
        <v>178176.55589700001</v>
      </c>
      <c r="AQ139" s="34">
        <v>11279.51999999999</v>
      </c>
      <c r="AR139" s="34">
        <v>92867</v>
      </c>
      <c r="AS139" s="34">
        <v>0</v>
      </c>
    </row>
    <row r="140" spans="2:45" s="1" customFormat="1" ht="12.75" x14ac:dyDescent="0.2">
      <c r="B140" s="31" t="s">
        <v>3798</v>
      </c>
      <c r="C140" s="32" t="s">
        <v>1815</v>
      </c>
      <c r="D140" s="31" t="s">
        <v>1816</v>
      </c>
      <c r="E140" s="31" t="s">
        <v>13</v>
      </c>
      <c r="F140" s="31" t="s">
        <v>11</v>
      </c>
      <c r="G140" s="31" t="s">
        <v>18</v>
      </c>
      <c r="H140" s="31" t="s">
        <v>19</v>
      </c>
      <c r="I140" s="31" t="s">
        <v>10</v>
      </c>
      <c r="J140" s="31" t="s">
        <v>22</v>
      </c>
      <c r="K140" s="31" t="s">
        <v>1817</v>
      </c>
      <c r="L140" s="33">
        <v>295</v>
      </c>
      <c r="M140" s="150">
        <v>13190.254894999998</v>
      </c>
      <c r="N140" s="34">
        <v>-954</v>
      </c>
      <c r="O140" s="34">
        <v>0</v>
      </c>
      <c r="P140" s="30">
        <v>8854.7498949999972</v>
      </c>
      <c r="Q140" s="35">
        <v>595.61767199999997</v>
      </c>
      <c r="R140" s="36">
        <v>0</v>
      </c>
      <c r="S140" s="36">
        <v>271.60382628581857</v>
      </c>
      <c r="T140" s="36">
        <v>318.39617371418143</v>
      </c>
      <c r="U140" s="37">
        <v>590.00318157690685</v>
      </c>
      <c r="V140" s="38">
        <v>1185.6208535769069</v>
      </c>
      <c r="W140" s="34">
        <v>10040.370748576905</v>
      </c>
      <c r="X140" s="34">
        <v>509.25717428581811</v>
      </c>
      <c r="Y140" s="33">
        <v>9531.1135742910865</v>
      </c>
      <c r="Z140" s="144">
        <v>0</v>
      </c>
      <c r="AA140" s="34">
        <v>1670.1742858449379</v>
      </c>
      <c r="AB140" s="34">
        <v>2271.1419171373532</v>
      </c>
      <c r="AC140" s="34">
        <v>1236.56</v>
      </c>
      <c r="AD140" s="34">
        <v>271</v>
      </c>
      <c r="AE140" s="34">
        <v>195.76</v>
      </c>
      <c r="AF140" s="34">
        <v>5644.6362029822913</v>
      </c>
      <c r="AG140" s="136">
        <v>0</v>
      </c>
      <c r="AH140" s="34">
        <v>4135.4949999999999</v>
      </c>
      <c r="AI140" s="34">
        <v>0</v>
      </c>
      <c r="AJ140" s="34">
        <v>1250.1000000000001</v>
      </c>
      <c r="AK140" s="34">
        <v>1250.1000000000001</v>
      </c>
      <c r="AL140" s="34">
        <v>0</v>
      </c>
      <c r="AM140" s="34">
        <v>2885.3949999999995</v>
      </c>
      <c r="AN140" s="34">
        <v>2885.3949999999995</v>
      </c>
      <c r="AO140" s="34">
        <v>8854.7498949999972</v>
      </c>
      <c r="AP140" s="34">
        <v>4719.2548949999973</v>
      </c>
      <c r="AQ140" s="34">
        <v>4135.494999999999</v>
      </c>
      <c r="AR140" s="34">
        <v>-954</v>
      </c>
      <c r="AS140" s="34">
        <v>0</v>
      </c>
    </row>
    <row r="141" spans="2:45" s="1" customFormat="1" ht="12.75" x14ac:dyDescent="0.2">
      <c r="B141" s="31" t="s">
        <v>3798</v>
      </c>
      <c r="C141" s="32" t="s">
        <v>2141</v>
      </c>
      <c r="D141" s="31" t="s">
        <v>2142</v>
      </c>
      <c r="E141" s="31" t="s">
        <v>13</v>
      </c>
      <c r="F141" s="31" t="s">
        <v>11</v>
      </c>
      <c r="G141" s="31" t="s">
        <v>18</v>
      </c>
      <c r="H141" s="31" t="s">
        <v>19</v>
      </c>
      <c r="I141" s="31" t="s">
        <v>10</v>
      </c>
      <c r="J141" s="31" t="s">
        <v>12</v>
      </c>
      <c r="K141" s="31" t="s">
        <v>2143</v>
      </c>
      <c r="L141" s="33">
        <v>4540</v>
      </c>
      <c r="M141" s="150">
        <v>158395.05744499998</v>
      </c>
      <c r="N141" s="34">
        <v>-168183.4</v>
      </c>
      <c r="O141" s="34">
        <v>92466.919041915331</v>
      </c>
      <c r="P141" s="30">
        <v>81870.65744499999</v>
      </c>
      <c r="Q141" s="35">
        <v>8588.0653590000002</v>
      </c>
      <c r="R141" s="36">
        <v>0</v>
      </c>
      <c r="S141" s="36">
        <v>3025.536689144019</v>
      </c>
      <c r="T141" s="36">
        <v>6054.463310855981</v>
      </c>
      <c r="U141" s="37">
        <v>9080.0489639293464</v>
      </c>
      <c r="V141" s="38">
        <v>17668.114322929345</v>
      </c>
      <c r="W141" s="34">
        <v>99538.771767929342</v>
      </c>
      <c r="X141" s="34">
        <v>10328.422133059372</v>
      </c>
      <c r="Y141" s="33">
        <v>89210.34963486997</v>
      </c>
      <c r="Z141" s="144">
        <v>0</v>
      </c>
      <c r="AA141" s="34">
        <v>4668.3002853607195</v>
      </c>
      <c r="AB141" s="34">
        <v>47878.795565546112</v>
      </c>
      <c r="AC141" s="34">
        <v>19030.38</v>
      </c>
      <c r="AD141" s="34">
        <v>1150.0482847999999</v>
      </c>
      <c r="AE141" s="34">
        <v>1353.67</v>
      </c>
      <c r="AF141" s="34">
        <v>74081.194135706828</v>
      </c>
      <c r="AG141" s="136">
        <v>145422</v>
      </c>
      <c r="AH141" s="34">
        <v>145422</v>
      </c>
      <c r="AI141" s="34">
        <v>8760</v>
      </c>
      <c r="AJ141" s="34">
        <v>8760</v>
      </c>
      <c r="AK141" s="34">
        <v>0</v>
      </c>
      <c r="AL141" s="34">
        <v>136662</v>
      </c>
      <c r="AM141" s="34">
        <v>136662</v>
      </c>
      <c r="AN141" s="34">
        <v>0</v>
      </c>
      <c r="AO141" s="34">
        <v>81870.65744499999</v>
      </c>
      <c r="AP141" s="34">
        <v>81870.65744499999</v>
      </c>
      <c r="AQ141" s="34">
        <v>0</v>
      </c>
      <c r="AR141" s="34">
        <v>-172151</v>
      </c>
      <c r="AS141" s="34">
        <v>3967.6000000000058</v>
      </c>
    </row>
    <row r="142" spans="2:45" s="1" customFormat="1" ht="12.75" x14ac:dyDescent="0.2">
      <c r="B142" s="31" t="s">
        <v>3798</v>
      </c>
      <c r="C142" s="32" t="s">
        <v>2423</v>
      </c>
      <c r="D142" s="31" t="s">
        <v>2424</v>
      </c>
      <c r="E142" s="31" t="s">
        <v>13</v>
      </c>
      <c r="F142" s="31" t="s">
        <v>11</v>
      </c>
      <c r="G142" s="31" t="s">
        <v>18</v>
      </c>
      <c r="H142" s="31" t="s">
        <v>19</v>
      </c>
      <c r="I142" s="31" t="s">
        <v>10</v>
      </c>
      <c r="J142" s="31" t="s">
        <v>22</v>
      </c>
      <c r="K142" s="31" t="s">
        <v>2425</v>
      </c>
      <c r="L142" s="33">
        <v>482</v>
      </c>
      <c r="M142" s="150">
        <v>14589.961355000001</v>
      </c>
      <c r="N142" s="34">
        <v>-21223</v>
      </c>
      <c r="O142" s="34">
        <v>18129.443367757289</v>
      </c>
      <c r="P142" s="30">
        <v>-3992.2966449999994</v>
      </c>
      <c r="Q142" s="35">
        <v>535.05150600000002</v>
      </c>
      <c r="R142" s="36">
        <v>3992.2966449999994</v>
      </c>
      <c r="S142" s="36">
        <v>296.34617942868522</v>
      </c>
      <c r="T142" s="36">
        <v>14813.237058517883</v>
      </c>
      <c r="U142" s="37">
        <v>19101.982889895571</v>
      </c>
      <c r="V142" s="38">
        <v>19637.034395895571</v>
      </c>
      <c r="W142" s="34">
        <v>19637.034395895571</v>
      </c>
      <c r="X142" s="34">
        <v>18409.343855185976</v>
      </c>
      <c r="Y142" s="33">
        <v>1227.6905407095946</v>
      </c>
      <c r="Z142" s="144">
        <v>0</v>
      </c>
      <c r="AA142" s="34">
        <v>1371.4689600153183</v>
      </c>
      <c r="AB142" s="34">
        <v>4602.2681674251553</v>
      </c>
      <c r="AC142" s="34">
        <v>3245.08</v>
      </c>
      <c r="AD142" s="34">
        <v>327</v>
      </c>
      <c r="AE142" s="34">
        <v>0</v>
      </c>
      <c r="AF142" s="34">
        <v>9545.817127440474</v>
      </c>
      <c r="AG142" s="136">
        <v>0</v>
      </c>
      <c r="AH142" s="34">
        <v>4856.7419999999993</v>
      </c>
      <c r="AI142" s="34">
        <v>0</v>
      </c>
      <c r="AJ142" s="34">
        <v>142.30000000000001</v>
      </c>
      <c r="AK142" s="34">
        <v>142.30000000000001</v>
      </c>
      <c r="AL142" s="34">
        <v>0</v>
      </c>
      <c r="AM142" s="34">
        <v>4714.4419999999991</v>
      </c>
      <c r="AN142" s="34">
        <v>4714.4419999999991</v>
      </c>
      <c r="AO142" s="34">
        <v>-3992.2966449999994</v>
      </c>
      <c r="AP142" s="34">
        <v>-8849.0386449999987</v>
      </c>
      <c r="AQ142" s="34">
        <v>4856.7419999999993</v>
      </c>
      <c r="AR142" s="34">
        <v>-21223</v>
      </c>
      <c r="AS142" s="34">
        <v>0</v>
      </c>
    </row>
    <row r="143" spans="2:45" s="1" customFormat="1" ht="12.75" x14ac:dyDescent="0.2">
      <c r="B143" s="31" t="s">
        <v>3798</v>
      </c>
      <c r="C143" s="32" t="s">
        <v>2330</v>
      </c>
      <c r="D143" s="31" t="s">
        <v>2331</v>
      </c>
      <c r="E143" s="31" t="s">
        <v>13</v>
      </c>
      <c r="F143" s="31" t="s">
        <v>11</v>
      </c>
      <c r="G143" s="31" t="s">
        <v>18</v>
      </c>
      <c r="H143" s="31" t="s">
        <v>19</v>
      </c>
      <c r="I143" s="31" t="s">
        <v>10</v>
      </c>
      <c r="J143" s="31" t="s">
        <v>12</v>
      </c>
      <c r="K143" s="31" t="s">
        <v>2332</v>
      </c>
      <c r="L143" s="33">
        <v>1947</v>
      </c>
      <c r="M143" s="150">
        <v>87115.655249000003</v>
      </c>
      <c r="N143" s="34">
        <v>-1166</v>
      </c>
      <c r="O143" s="34">
        <v>0</v>
      </c>
      <c r="P143" s="30">
        <v>95383.655249000003</v>
      </c>
      <c r="Q143" s="35">
        <v>829.57195000000002</v>
      </c>
      <c r="R143" s="36">
        <v>0</v>
      </c>
      <c r="S143" s="36">
        <v>0</v>
      </c>
      <c r="T143" s="36">
        <v>3894</v>
      </c>
      <c r="U143" s="37">
        <v>3894.020998407585</v>
      </c>
      <c r="V143" s="38">
        <v>4723.592948407585</v>
      </c>
      <c r="W143" s="34">
        <v>100107.24819740759</v>
      </c>
      <c r="X143" s="34">
        <v>0</v>
      </c>
      <c r="Y143" s="33">
        <v>100107.24819740759</v>
      </c>
      <c r="Z143" s="144">
        <v>0</v>
      </c>
      <c r="AA143" s="34">
        <v>4675.9052607846979</v>
      </c>
      <c r="AB143" s="34">
        <v>21675.088518153498</v>
      </c>
      <c r="AC143" s="34">
        <v>8161.27</v>
      </c>
      <c r="AD143" s="34">
        <v>1292.0007323999998</v>
      </c>
      <c r="AE143" s="34">
        <v>0</v>
      </c>
      <c r="AF143" s="34">
        <v>35804.264511338202</v>
      </c>
      <c r="AG143" s="136">
        <v>28012</v>
      </c>
      <c r="AH143" s="34">
        <v>29448</v>
      </c>
      <c r="AI143" s="34">
        <v>0</v>
      </c>
      <c r="AJ143" s="34">
        <v>1436</v>
      </c>
      <c r="AK143" s="34">
        <v>1436</v>
      </c>
      <c r="AL143" s="34">
        <v>28012</v>
      </c>
      <c r="AM143" s="34">
        <v>28012</v>
      </c>
      <c r="AN143" s="34">
        <v>0</v>
      </c>
      <c r="AO143" s="34">
        <v>95383.655249000003</v>
      </c>
      <c r="AP143" s="34">
        <v>93947.655249000003</v>
      </c>
      <c r="AQ143" s="34">
        <v>1436</v>
      </c>
      <c r="AR143" s="34">
        <v>-1166</v>
      </c>
      <c r="AS143" s="34">
        <v>0</v>
      </c>
    </row>
    <row r="144" spans="2:45" s="1" customFormat="1" ht="12.75" x14ac:dyDescent="0.2">
      <c r="B144" s="31" t="s">
        <v>3798</v>
      </c>
      <c r="C144" s="32" t="s">
        <v>1596</v>
      </c>
      <c r="D144" s="31" t="s">
        <v>1597</v>
      </c>
      <c r="E144" s="31" t="s">
        <v>13</v>
      </c>
      <c r="F144" s="31" t="s">
        <v>11</v>
      </c>
      <c r="G144" s="31" t="s">
        <v>18</v>
      </c>
      <c r="H144" s="31" t="s">
        <v>19</v>
      </c>
      <c r="I144" s="31" t="s">
        <v>10</v>
      </c>
      <c r="J144" s="31" t="s">
        <v>12</v>
      </c>
      <c r="K144" s="31" t="s">
        <v>1598</v>
      </c>
      <c r="L144" s="33">
        <v>1364</v>
      </c>
      <c r="M144" s="150">
        <v>73422.343521000003</v>
      </c>
      <c r="N144" s="34">
        <v>-92225</v>
      </c>
      <c r="O144" s="34">
        <v>18592.65799040001</v>
      </c>
      <c r="P144" s="30">
        <v>-5136.4964789999976</v>
      </c>
      <c r="Q144" s="35">
        <v>5484.4364999999998</v>
      </c>
      <c r="R144" s="36">
        <v>5136.4964789999976</v>
      </c>
      <c r="S144" s="36">
        <v>1569.0379337148881</v>
      </c>
      <c r="T144" s="36">
        <v>11836.798607012865</v>
      </c>
      <c r="U144" s="37">
        <v>18542.433009318484</v>
      </c>
      <c r="V144" s="38">
        <v>24026.869509318483</v>
      </c>
      <c r="W144" s="34">
        <v>24026.869509318483</v>
      </c>
      <c r="X144" s="34">
        <v>17423.075808114896</v>
      </c>
      <c r="Y144" s="33">
        <v>6603.7937012035873</v>
      </c>
      <c r="Z144" s="144">
        <v>0</v>
      </c>
      <c r="AA144" s="34">
        <v>2458.8784703892543</v>
      </c>
      <c r="AB144" s="34">
        <v>8663.5014846676349</v>
      </c>
      <c r="AC144" s="34">
        <v>5717.5</v>
      </c>
      <c r="AD144" s="34">
        <v>773</v>
      </c>
      <c r="AE144" s="34">
        <v>510.53</v>
      </c>
      <c r="AF144" s="34">
        <v>18123.409955056886</v>
      </c>
      <c r="AG144" s="136">
        <v>0</v>
      </c>
      <c r="AH144" s="34">
        <v>15263.16</v>
      </c>
      <c r="AI144" s="34">
        <v>0</v>
      </c>
      <c r="AJ144" s="34">
        <v>0</v>
      </c>
      <c r="AK144" s="34">
        <v>0</v>
      </c>
      <c r="AL144" s="34">
        <v>0</v>
      </c>
      <c r="AM144" s="34">
        <v>15263.16</v>
      </c>
      <c r="AN144" s="34">
        <v>15263.16</v>
      </c>
      <c r="AO144" s="34">
        <v>-5136.4964789999976</v>
      </c>
      <c r="AP144" s="34">
        <v>-20399.656478999997</v>
      </c>
      <c r="AQ144" s="34">
        <v>15263.16</v>
      </c>
      <c r="AR144" s="34">
        <v>-92225</v>
      </c>
      <c r="AS144" s="34">
        <v>0</v>
      </c>
    </row>
    <row r="145" spans="2:45" s="1" customFormat="1" ht="12.75" x14ac:dyDescent="0.2">
      <c r="B145" s="31" t="s">
        <v>3798</v>
      </c>
      <c r="C145" s="32" t="s">
        <v>163</v>
      </c>
      <c r="D145" s="31" t="s">
        <v>164</v>
      </c>
      <c r="E145" s="31" t="s">
        <v>13</v>
      </c>
      <c r="F145" s="31" t="s">
        <v>11</v>
      </c>
      <c r="G145" s="31" t="s">
        <v>18</v>
      </c>
      <c r="H145" s="31" t="s">
        <v>19</v>
      </c>
      <c r="I145" s="31" t="s">
        <v>10</v>
      </c>
      <c r="J145" s="31" t="s">
        <v>12</v>
      </c>
      <c r="K145" s="31" t="s">
        <v>165</v>
      </c>
      <c r="L145" s="33">
        <v>1566</v>
      </c>
      <c r="M145" s="150">
        <v>124320.70501799999</v>
      </c>
      <c r="N145" s="34">
        <v>-106510</v>
      </c>
      <c r="O145" s="34">
        <v>77442.209289642968</v>
      </c>
      <c r="P145" s="30">
        <v>49252.705017999993</v>
      </c>
      <c r="Q145" s="35">
        <v>10452.953713000001</v>
      </c>
      <c r="R145" s="36">
        <v>0</v>
      </c>
      <c r="S145" s="36">
        <v>1881.364347429294</v>
      </c>
      <c r="T145" s="36">
        <v>15900.407088956159</v>
      </c>
      <c r="U145" s="37">
        <v>17781.867324645395</v>
      </c>
      <c r="V145" s="38">
        <v>28234.821037645394</v>
      </c>
      <c r="W145" s="34">
        <v>77487.526055645387</v>
      </c>
      <c r="X145" s="34">
        <v>22910.302514072268</v>
      </c>
      <c r="Y145" s="33">
        <v>54577.223541573119</v>
      </c>
      <c r="Z145" s="144">
        <v>0</v>
      </c>
      <c r="AA145" s="34">
        <v>3870.7322386391747</v>
      </c>
      <c r="AB145" s="34">
        <v>17255.339567346255</v>
      </c>
      <c r="AC145" s="34">
        <v>6564.22</v>
      </c>
      <c r="AD145" s="34">
        <v>2639.6377252499997</v>
      </c>
      <c r="AE145" s="34">
        <v>3865.05</v>
      </c>
      <c r="AF145" s="34">
        <v>34194.979531235433</v>
      </c>
      <c r="AG145" s="136">
        <v>30212</v>
      </c>
      <c r="AH145" s="34">
        <v>31442</v>
      </c>
      <c r="AI145" s="34">
        <v>0</v>
      </c>
      <c r="AJ145" s="34">
        <v>1230</v>
      </c>
      <c r="AK145" s="34">
        <v>1230</v>
      </c>
      <c r="AL145" s="34">
        <v>30212</v>
      </c>
      <c r="AM145" s="34">
        <v>30212</v>
      </c>
      <c r="AN145" s="34">
        <v>0</v>
      </c>
      <c r="AO145" s="34">
        <v>49252.705017999993</v>
      </c>
      <c r="AP145" s="34">
        <v>48022.705017999993</v>
      </c>
      <c r="AQ145" s="34">
        <v>1230</v>
      </c>
      <c r="AR145" s="34">
        <v>-106510</v>
      </c>
      <c r="AS145" s="34">
        <v>0</v>
      </c>
    </row>
    <row r="146" spans="2:45" s="1" customFormat="1" ht="12.75" x14ac:dyDescent="0.2">
      <c r="B146" s="31" t="s">
        <v>3798</v>
      </c>
      <c r="C146" s="32" t="s">
        <v>3572</v>
      </c>
      <c r="D146" s="31" t="s">
        <v>3573</v>
      </c>
      <c r="E146" s="31" t="s">
        <v>13</v>
      </c>
      <c r="F146" s="31" t="s">
        <v>11</v>
      </c>
      <c r="G146" s="31" t="s">
        <v>18</v>
      </c>
      <c r="H146" s="31" t="s">
        <v>19</v>
      </c>
      <c r="I146" s="31" t="s">
        <v>10</v>
      </c>
      <c r="J146" s="31" t="s">
        <v>22</v>
      </c>
      <c r="K146" s="31" t="s">
        <v>3574</v>
      </c>
      <c r="L146" s="33">
        <v>628</v>
      </c>
      <c r="M146" s="150">
        <v>22755.003490999999</v>
      </c>
      <c r="N146" s="34">
        <v>5642</v>
      </c>
      <c r="O146" s="34">
        <v>0</v>
      </c>
      <c r="P146" s="30">
        <v>24839.471490999997</v>
      </c>
      <c r="Q146" s="35">
        <v>387.16187400000001</v>
      </c>
      <c r="R146" s="36">
        <v>0</v>
      </c>
      <c r="S146" s="36">
        <v>240.76156800009244</v>
      </c>
      <c r="T146" s="36">
        <v>1015.2384319999076</v>
      </c>
      <c r="U146" s="37">
        <v>1256.0067729840591</v>
      </c>
      <c r="V146" s="38">
        <v>1643.1686469840593</v>
      </c>
      <c r="W146" s="34">
        <v>26482.640137984057</v>
      </c>
      <c r="X146" s="34">
        <v>451.42794000009235</v>
      </c>
      <c r="Y146" s="33">
        <v>26031.212197983965</v>
      </c>
      <c r="Z146" s="144">
        <v>0</v>
      </c>
      <c r="AA146" s="34">
        <v>707.40576636551395</v>
      </c>
      <c r="AB146" s="34">
        <v>4179.0330136162129</v>
      </c>
      <c r="AC146" s="34">
        <v>7523.67</v>
      </c>
      <c r="AD146" s="34">
        <v>0</v>
      </c>
      <c r="AE146" s="34">
        <v>0</v>
      </c>
      <c r="AF146" s="34">
        <v>12410.108779981727</v>
      </c>
      <c r="AG146" s="136">
        <v>2265</v>
      </c>
      <c r="AH146" s="34">
        <v>6142.4679999999989</v>
      </c>
      <c r="AI146" s="34">
        <v>0</v>
      </c>
      <c r="AJ146" s="34">
        <v>0</v>
      </c>
      <c r="AK146" s="34">
        <v>0</v>
      </c>
      <c r="AL146" s="34">
        <v>2265</v>
      </c>
      <c r="AM146" s="34">
        <v>6142.4679999999989</v>
      </c>
      <c r="AN146" s="34">
        <v>3877.4679999999989</v>
      </c>
      <c r="AO146" s="34">
        <v>24839.471490999997</v>
      </c>
      <c r="AP146" s="34">
        <v>20962.003490999996</v>
      </c>
      <c r="AQ146" s="34">
        <v>3877.4680000000008</v>
      </c>
      <c r="AR146" s="34">
        <v>5642</v>
      </c>
      <c r="AS146" s="34">
        <v>0</v>
      </c>
    </row>
    <row r="147" spans="2:45" s="1" customFormat="1" ht="12.75" x14ac:dyDescent="0.2">
      <c r="B147" s="31" t="s">
        <v>3798</v>
      </c>
      <c r="C147" s="32" t="s">
        <v>1557</v>
      </c>
      <c r="D147" s="31" t="s">
        <v>1558</v>
      </c>
      <c r="E147" s="31" t="s">
        <v>13</v>
      </c>
      <c r="F147" s="31" t="s">
        <v>11</v>
      </c>
      <c r="G147" s="31" t="s">
        <v>18</v>
      </c>
      <c r="H147" s="31" t="s">
        <v>19</v>
      </c>
      <c r="I147" s="31" t="s">
        <v>10</v>
      </c>
      <c r="J147" s="31" t="s">
        <v>12</v>
      </c>
      <c r="K147" s="31" t="s">
        <v>1559</v>
      </c>
      <c r="L147" s="33">
        <v>1387</v>
      </c>
      <c r="M147" s="150">
        <v>158954.896527</v>
      </c>
      <c r="N147" s="34">
        <v>-80757</v>
      </c>
      <c r="O147" s="34">
        <v>29705.63498298555</v>
      </c>
      <c r="P147" s="30">
        <v>66680.326526999997</v>
      </c>
      <c r="Q147" s="35">
        <v>7584.9721069999996</v>
      </c>
      <c r="R147" s="36">
        <v>0</v>
      </c>
      <c r="S147" s="36">
        <v>1362.4769497148091</v>
      </c>
      <c r="T147" s="36">
        <v>1411.5230502851909</v>
      </c>
      <c r="U147" s="37">
        <v>2774.0149588039653</v>
      </c>
      <c r="V147" s="38">
        <v>10358.987065803965</v>
      </c>
      <c r="W147" s="34">
        <v>77039.313592803956</v>
      </c>
      <c r="X147" s="34">
        <v>2554.6442807148123</v>
      </c>
      <c r="Y147" s="33">
        <v>74484.669312089143</v>
      </c>
      <c r="Z147" s="144">
        <v>0</v>
      </c>
      <c r="AA147" s="34">
        <v>1645.3676219844397</v>
      </c>
      <c r="AB147" s="34">
        <v>6937.9945407452878</v>
      </c>
      <c r="AC147" s="34">
        <v>6839.21</v>
      </c>
      <c r="AD147" s="34">
        <v>245.87127056983999</v>
      </c>
      <c r="AE147" s="34">
        <v>0</v>
      </c>
      <c r="AF147" s="34">
        <v>15668.443433299568</v>
      </c>
      <c r="AG147" s="136">
        <v>0</v>
      </c>
      <c r="AH147" s="34">
        <v>18151.43</v>
      </c>
      <c r="AI147" s="34">
        <v>0</v>
      </c>
      <c r="AJ147" s="34">
        <v>2630.9</v>
      </c>
      <c r="AK147" s="34">
        <v>2630.9</v>
      </c>
      <c r="AL147" s="34">
        <v>0</v>
      </c>
      <c r="AM147" s="34">
        <v>15520.529999999999</v>
      </c>
      <c r="AN147" s="34">
        <v>15520.529999999999</v>
      </c>
      <c r="AO147" s="34">
        <v>66680.326526999997</v>
      </c>
      <c r="AP147" s="34">
        <v>48528.896526999997</v>
      </c>
      <c r="AQ147" s="34">
        <v>18151.429999999993</v>
      </c>
      <c r="AR147" s="34">
        <v>-80757</v>
      </c>
      <c r="AS147" s="34">
        <v>0</v>
      </c>
    </row>
    <row r="148" spans="2:45" s="1" customFormat="1" ht="12.75" x14ac:dyDescent="0.2">
      <c r="B148" s="31" t="s">
        <v>3798</v>
      </c>
      <c r="C148" s="32" t="s">
        <v>3170</v>
      </c>
      <c r="D148" s="31" t="s">
        <v>3171</v>
      </c>
      <c r="E148" s="31" t="s">
        <v>13</v>
      </c>
      <c r="F148" s="31" t="s">
        <v>11</v>
      </c>
      <c r="G148" s="31" t="s">
        <v>18</v>
      </c>
      <c r="H148" s="31" t="s">
        <v>19</v>
      </c>
      <c r="I148" s="31" t="s">
        <v>10</v>
      </c>
      <c r="J148" s="31" t="s">
        <v>22</v>
      </c>
      <c r="K148" s="31" t="s">
        <v>3172</v>
      </c>
      <c r="L148" s="33">
        <v>391</v>
      </c>
      <c r="M148" s="150">
        <v>7890.0480889999999</v>
      </c>
      <c r="N148" s="34">
        <v>4795</v>
      </c>
      <c r="O148" s="34">
        <v>0</v>
      </c>
      <c r="P148" s="30">
        <v>12896.419088999999</v>
      </c>
      <c r="Q148" s="35">
        <v>0</v>
      </c>
      <c r="R148" s="36">
        <v>0</v>
      </c>
      <c r="S148" s="36">
        <v>190.16039542864445</v>
      </c>
      <c r="T148" s="36">
        <v>591.83960457135549</v>
      </c>
      <c r="U148" s="37">
        <v>782.0042169375273</v>
      </c>
      <c r="V148" s="38">
        <v>782.0042169375273</v>
      </c>
      <c r="W148" s="34">
        <v>13678.423305937526</v>
      </c>
      <c r="X148" s="34">
        <v>190.16039542864382</v>
      </c>
      <c r="Y148" s="33">
        <v>13488.262910508882</v>
      </c>
      <c r="Z148" s="144">
        <v>0</v>
      </c>
      <c r="AA148" s="34">
        <v>606.56859733130534</v>
      </c>
      <c r="AB148" s="34">
        <v>2276.902002108754</v>
      </c>
      <c r="AC148" s="34">
        <v>3496.59</v>
      </c>
      <c r="AD148" s="34">
        <v>583</v>
      </c>
      <c r="AE148" s="34">
        <v>0</v>
      </c>
      <c r="AF148" s="34">
        <v>6963.0605994400594</v>
      </c>
      <c r="AG148" s="136">
        <v>0</v>
      </c>
      <c r="AH148" s="34">
        <v>3824.3709999999996</v>
      </c>
      <c r="AI148" s="34">
        <v>0</v>
      </c>
      <c r="AJ148" s="34">
        <v>0</v>
      </c>
      <c r="AK148" s="34">
        <v>0</v>
      </c>
      <c r="AL148" s="34">
        <v>0</v>
      </c>
      <c r="AM148" s="34">
        <v>3824.3709999999996</v>
      </c>
      <c r="AN148" s="34">
        <v>3824.3709999999996</v>
      </c>
      <c r="AO148" s="34">
        <v>12896.419088999999</v>
      </c>
      <c r="AP148" s="34">
        <v>9072.0480889999999</v>
      </c>
      <c r="AQ148" s="34">
        <v>3824.3709999999992</v>
      </c>
      <c r="AR148" s="34">
        <v>4795</v>
      </c>
      <c r="AS148" s="34">
        <v>0</v>
      </c>
    </row>
    <row r="149" spans="2:45" s="1" customFormat="1" ht="12.75" x14ac:dyDescent="0.2">
      <c r="B149" s="31" t="s">
        <v>3798</v>
      </c>
      <c r="C149" s="32" t="s">
        <v>2657</v>
      </c>
      <c r="D149" s="31" t="s">
        <v>2658</v>
      </c>
      <c r="E149" s="31" t="s">
        <v>13</v>
      </c>
      <c r="F149" s="31" t="s">
        <v>11</v>
      </c>
      <c r="G149" s="31" t="s">
        <v>18</v>
      </c>
      <c r="H149" s="31" t="s">
        <v>19</v>
      </c>
      <c r="I149" s="31" t="s">
        <v>10</v>
      </c>
      <c r="J149" s="31" t="s">
        <v>12</v>
      </c>
      <c r="K149" s="31" t="s">
        <v>2659</v>
      </c>
      <c r="L149" s="33">
        <v>1480</v>
      </c>
      <c r="M149" s="150">
        <v>42967.534229999997</v>
      </c>
      <c r="N149" s="34">
        <v>-18844</v>
      </c>
      <c r="O149" s="34">
        <v>4965.7623594568122</v>
      </c>
      <c r="P149" s="30">
        <v>10812.434229999999</v>
      </c>
      <c r="Q149" s="35">
        <v>2000.2009069999999</v>
      </c>
      <c r="R149" s="36">
        <v>0</v>
      </c>
      <c r="S149" s="36">
        <v>1413.8598445719713</v>
      </c>
      <c r="T149" s="36">
        <v>1546.1401554280287</v>
      </c>
      <c r="U149" s="37">
        <v>2960.0159618095663</v>
      </c>
      <c r="V149" s="38">
        <v>4960.2168688095662</v>
      </c>
      <c r="W149" s="34">
        <v>15772.651098809565</v>
      </c>
      <c r="X149" s="34">
        <v>2650.9872085719708</v>
      </c>
      <c r="Y149" s="33">
        <v>13121.663890237594</v>
      </c>
      <c r="Z149" s="144">
        <v>0</v>
      </c>
      <c r="AA149" s="34">
        <v>3179.1079689436897</v>
      </c>
      <c r="AB149" s="34">
        <v>7137.9290763388008</v>
      </c>
      <c r="AC149" s="34">
        <v>6203.74</v>
      </c>
      <c r="AD149" s="34">
        <v>565</v>
      </c>
      <c r="AE149" s="34">
        <v>197.75</v>
      </c>
      <c r="AF149" s="34">
        <v>17283.527045282492</v>
      </c>
      <c r="AG149" s="136">
        <v>21081</v>
      </c>
      <c r="AH149" s="34">
        <v>21402.9</v>
      </c>
      <c r="AI149" s="34">
        <v>0</v>
      </c>
      <c r="AJ149" s="34">
        <v>321.90000000000003</v>
      </c>
      <c r="AK149" s="34">
        <v>321.90000000000003</v>
      </c>
      <c r="AL149" s="34">
        <v>21081</v>
      </c>
      <c r="AM149" s="34">
        <v>21081</v>
      </c>
      <c r="AN149" s="34">
        <v>0</v>
      </c>
      <c r="AO149" s="34">
        <v>10812.434229999999</v>
      </c>
      <c r="AP149" s="34">
        <v>10490.534229999999</v>
      </c>
      <c r="AQ149" s="34">
        <v>321.89999999999964</v>
      </c>
      <c r="AR149" s="34">
        <v>-18844</v>
      </c>
      <c r="AS149" s="34">
        <v>0</v>
      </c>
    </row>
    <row r="150" spans="2:45" s="1" customFormat="1" ht="12.75" x14ac:dyDescent="0.2">
      <c r="B150" s="31" t="s">
        <v>3798</v>
      </c>
      <c r="C150" s="32" t="s">
        <v>2759</v>
      </c>
      <c r="D150" s="31" t="s">
        <v>2760</v>
      </c>
      <c r="E150" s="31" t="s">
        <v>13</v>
      </c>
      <c r="F150" s="31" t="s">
        <v>11</v>
      </c>
      <c r="G150" s="31" t="s">
        <v>18</v>
      </c>
      <c r="H150" s="31" t="s">
        <v>19</v>
      </c>
      <c r="I150" s="31" t="s">
        <v>10</v>
      </c>
      <c r="J150" s="31" t="s">
        <v>22</v>
      </c>
      <c r="K150" s="31" t="s">
        <v>2761</v>
      </c>
      <c r="L150" s="33">
        <v>124</v>
      </c>
      <c r="M150" s="150">
        <v>6243.2035309999992</v>
      </c>
      <c r="N150" s="34">
        <v>1211.5</v>
      </c>
      <c r="O150" s="34">
        <v>0</v>
      </c>
      <c r="P150" s="30">
        <v>4100.5475309999983</v>
      </c>
      <c r="Q150" s="35">
        <v>0</v>
      </c>
      <c r="R150" s="36">
        <v>0</v>
      </c>
      <c r="S150" s="36">
        <v>0</v>
      </c>
      <c r="T150" s="36">
        <v>248</v>
      </c>
      <c r="U150" s="37">
        <v>248.00133734080151</v>
      </c>
      <c r="V150" s="38">
        <v>248.00133734080151</v>
      </c>
      <c r="W150" s="34">
        <v>4348.5488683408003</v>
      </c>
      <c r="X150" s="34">
        <v>0</v>
      </c>
      <c r="Y150" s="33">
        <v>4348.5488683408003</v>
      </c>
      <c r="Z150" s="144">
        <v>0</v>
      </c>
      <c r="AA150" s="34">
        <v>633.37493035051853</v>
      </c>
      <c r="AB150" s="34">
        <v>567.03865447425335</v>
      </c>
      <c r="AC150" s="34">
        <v>600</v>
      </c>
      <c r="AD150" s="34">
        <v>590.5</v>
      </c>
      <c r="AE150" s="34">
        <v>85</v>
      </c>
      <c r="AF150" s="34">
        <v>2475.913584824772</v>
      </c>
      <c r="AG150" s="136">
        <v>0</v>
      </c>
      <c r="AH150" s="34">
        <v>1212.8439999999998</v>
      </c>
      <c r="AI150" s="34">
        <v>0</v>
      </c>
      <c r="AJ150" s="34">
        <v>0</v>
      </c>
      <c r="AK150" s="34">
        <v>0</v>
      </c>
      <c r="AL150" s="34">
        <v>0</v>
      </c>
      <c r="AM150" s="34">
        <v>1212.8439999999998</v>
      </c>
      <c r="AN150" s="34">
        <v>1212.8439999999998</v>
      </c>
      <c r="AO150" s="34">
        <v>4100.5475309999983</v>
      </c>
      <c r="AP150" s="34">
        <v>2887.7035309999983</v>
      </c>
      <c r="AQ150" s="34">
        <v>1212.8440000000001</v>
      </c>
      <c r="AR150" s="34">
        <v>284</v>
      </c>
      <c r="AS150" s="34">
        <v>927.5</v>
      </c>
    </row>
    <row r="151" spans="2:45" s="1" customFormat="1" ht="12.75" x14ac:dyDescent="0.2">
      <c r="B151" s="31" t="s">
        <v>3798</v>
      </c>
      <c r="C151" s="32" t="s">
        <v>2852</v>
      </c>
      <c r="D151" s="31" t="s">
        <v>2853</v>
      </c>
      <c r="E151" s="31" t="s">
        <v>13</v>
      </c>
      <c r="F151" s="31" t="s">
        <v>11</v>
      </c>
      <c r="G151" s="31" t="s">
        <v>18</v>
      </c>
      <c r="H151" s="31" t="s">
        <v>19</v>
      </c>
      <c r="I151" s="31" t="s">
        <v>10</v>
      </c>
      <c r="J151" s="31" t="s">
        <v>22</v>
      </c>
      <c r="K151" s="31" t="s">
        <v>2854</v>
      </c>
      <c r="L151" s="33">
        <v>213</v>
      </c>
      <c r="M151" s="150">
        <v>11676.334277</v>
      </c>
      <c r="N151" s="34">
        <v>-15248</v>
      </c>
      <c r="O151" s="34">
        <v>0</v>
      </c>
      <c r="P151" s="30">
        <v>-320.67929530000038</v>
      </c>
      <c r="Q151" s="35">
        <v>1196.1563639999999</v>
      </c>
      <c r="R151" s="36">
        <v>320.67929530000038</v>
      </c>
      <c r="S151" s="36">
        <v>214.77534171436821</v>
      </c>
      <c r="T151" s="36">
        <v>-5.9151853111686705</v>
      </c>
      <c r="U151" s="37">
        <v>529.54230724640468</v>
      </c>
      <c r="V151" s="38">
        <v>1725.6986712464045</v>
      </c>
      <c r="W151" s="34">
        <v>1725.6986712464045</v>
      </c>
      <c r="X151" s="34">
        <v>402.70376571436827</v>
      </c>
      <c r="Y151" s="33">
        <v>1322.9949055320362</v>
      </c>
      <c r="Z151" s="144">
        <v>0</v>
      </c>
      <c r="AA151" s="34">
        <v>638.09671755359693</v>
      </c>
      <c r="AB151" s="34">
        <v>917.60934325087737</v>
      </c>
      <c r="AC151" s="34">
        <v>2133.5500000000002</v>
      </c>
      <c r="AD151" s="34">
        <v>449.02202877500002</v>
      </c>
      <c r="AE151" s="34">
        <v>0</v>
      </c>
      <c r="AF151" s="34">
        <v>4138.2780895794749</v>
      </c>
      <c r="AG151" s="136">
        <v>0</v>
      </c>
      <c r="AH151" s="34">
        <v>3250.9864276999997</v>
      </c>
      <c r="AI151" s="34">
        <v>0</v>
      </c>
      <c r="AJ151" s="34">
        <v>1167.6334277000001</v>
      </c>
      <c r="AK151" s="34">
        <v>1167.6334277000001</v>
      </c>
      <c r="AL151" s="34">
        <v>0</v>
      </c>
      <c r="AM151" s="34">
        <v>2083.3529999999996</v>
      </c>
      <c r="AN151" s="34">
        <v>2083.3529999999996</v>
      </c>
      <c r="AO151" s="34">
        <v>-320.67929530000038</v>
      </c>
      <c r="AP151" s="34">
        <v>-3571.6657230000001</v>
      </c>
      <c r="AQ151" s="34">
        <v>3250.9864276999997</v>
      </c>
      <c r="AR151" s="34">
        <v>-15248</v>
      </c>
      <c r="AS151" s="34">
        <v>0</v>
      </c>
    </row>
    <row r="152" spans="2:45" s="1" customFormat="1" ht="12.75" x14ac:dyDescent="0.2">
      <c r="B152" s="31" t="s">
        <v>3798</v>
      </c>
      <c r="C152" s="32" t="s">
        <v>2597</v>
      </c>
      <c r="D152" s="31" t="s">
        <v>2598</v>
      </c>
      <c r="E152" s="31" t="s">
        <v>13</v>
      </c>
      <c r="F152" s="31" t="s">
        <v>11</v>
      </c>
      <c r="G152" s="31" t="s">
        <v>18</v>
      </c>
      <c r="H152" s="31" t="s">
        <v>19</v>
      </c>
      <c r="I152" s="31" t="s">
        <v>10</v>
      </c>
      <c r="J152" s="31" t="s">
        <v>12</v>
      </c>
      <c r="K152" s="31" t="s">
        <v>2599</v>
      </c>
      <c r="L152" s="33">
        <v>1493</v>
      </c>
      <c r="M152" s="150">
        <v>63202.600849000002</v>
      </c>
      <c r="N152" s="34">
        <v>553</v>
      </c>
      <c r="O152" s="34">
        <v>0</v>
      </c>
      <c r="P152" s="30">
        <v>42445.270848999993</v>
      </c>
      <c r="Q152" s="35">
        <v>2208.6819099999998</v>
      </c>
      <c r="R152" s="36">
        <v>0</v>
      </c>
      <c r="S152" s="36">
        <v>2170.086710857976</v>
      </c>
      <c r="T152" s="36">
        <v>815.91328914202404</v>
      </c>
      <c r="U152" s="37">
        <v>2986.0161020146506</v>
      </c>
      <c r="V152" s="38">
        <v>5194.6980120146509</v>
      </c>
      <c r="W152" s="34">
        <v>47639.96886101464</v>
      </c>
      <c r="X152" s="34">
        <v>4068.9125828579781</v>
      </c>
      <c r="Y152" s="33">
        <v>43571.056278156662</v>
      </c>
      <c r="Z152" s="144">
        <v>0</v>
      </c>
      <c r="AA152" s="34">
        <v>1171.068738931426</v>
      </c>
      <c r="AB152" s="34">
        <v>6544.4099208856815</v>
      </c>
      <c r="AC152" s="34">
        <v>6258.23</v>
      </c>
      <c r="AD152" s="34">
        <v>1218.0702220499995</v>
      </c>
      <c r="AE152" s="34">
        <v>1048.25</v>
      </c>
      <c r="AF152" s="34">
        <v>16240.028881867107</v>
      </c>
      <c r="AG152" s="136">
        <v>370</v>
      </c>
      <c r="AH152" s="34">
        <v>16706.669999999998</v>
      </c>
      <c r="AI152" s="34">
        <v>0</v>
      </c>
      <c r="AJ152" s="34">
        <v>0</v>
      </c>
      <c r="AK152" s="34">
        <v>0</v>
      </c>
      <c r="AL152" s="34">
        <v>370</v>
      </c>
      <c r="AM152" s="34">
        <v>16706.669999999998</v>
      </c>
      <c r="AN152" s="34">
        <v>16336.669999999998</v>
      </c>
      <c r="AO152" s="34">
        <v>42445.270848999993</v>
      </c>
      <c r="AP152" s="34">
        <v>26108.600848999995</v>
      </c>
      <c r="AQ152" s="34">
        <v>16336.669999999998</v>
      </c>
      <c r="AR152" s="34">
        <v>553</v>
      </c>
      <c r="AS152" s="34">
        <v>0</v>
      </c>
    </row>
    <row r="153" spans="2:45" s="1" customFormat="1" ht="12.75" x14ac:dyDescent="0.2">
      <c r="B153" s="31" t="s">
        <v>3798</v>
      </c>
      <c r="C153" s="32" t="s">
        <v>2723</v>
      </c>
      <c r="D153" s="31" t="s">
        <v>2724</v>
      </c>
      <c r="E153" s="31" t="s">
        <v>13</v>
      </c>
      <c r="F153" s="31" t="s">
        <v>11</v>
      </c>
      <c r="G153" s="31" t="s">
        <v>18</v>
      </c>
      <c r="H153" s="31" t="s">
        <v>19</v>
      </c>
      <c r="I153" s="31" t="s">
        <v>10</v>
      </c>
      <c r="J153" s="31" t="s">
        <v>22</v>
      </c>
      <c r="K153" s="31" t="s">
        <v>2725</v>
      </c>
      <c r="L153" s="33">
        <v>323</v>
      </c>
      <c r="M153" s="150">
        <v>13220.280065000001</v>
      </c>
      <c r="N153" s="34">
        <v>-2180</v>
      </c>
      <c r="O153" s="34">
        <v>1529.5448196123853</v>
      </c>
      <c r="P153" s="30">
        <v>7879.5430649999998</v>
      </c>
      <c r="Q153" s="35">
        <v>510.98476799999997</v>
      </c>
      <c r="R153" s="36">
        <v>0</v>
      </c>
      <c r="S153" s="36">
        <v>262.76336571438662</v>
      </c>
      <c r="T153" s="36">
        <v>383.23663428561338</v>
      </c>
      <c r="U153" s="37">
        <v>646.00348355708786</v>
      </c>
      <c r="V153" s="38">
        <v>1156.9882515570878</v>
      </c>
      <c r="W153" s="34">
        <v>9036.5313165570878</v>
      </c>
      <c r="X153" s="34">
        <v>492.6813107143862</v>
      </c>
      <c r="Y153" s="33">
        <v>8543.8500058427016</v>
      </c>
      <c r="Z153" s="144">
        <v>0</v>
      </c>
      <c r="AA153" s="34">
        <v>853.13989005469489</v>
      </c>
      <c r="AB153" s="34">
        <v>1713.7007559671715</v>
      </c>
      <c r="AC153" s="34">
        <v>1371.54</v>
      </c>
      <c r="AD153" s="34">
        <v>0</v>
      </c>
      <c r="AE153" s="34">
        <v>0</v>
      </c>
      <c r="AF153" s="34">
        <v>3938.3806460218666</v>
      </c>
      <c r="AG153" s="136">
        <v>0</v>
      </c>
      <c r="AH153" s="34">
        <v>3599.2629999999995</v>
      </c>
      <c r="AI153" s="34">
        <v>0</v>
      </c>
      <c r="AJ153" s="34">
        <v>440</v>
      </c>
      <c r="AK153" s="34">
        <v>440</v>
      </c>
      <c r="AL153" s="34">
        <v>0</v>
      </c>
      <c r="AM153" s="34">
        <v>3159.2629999999995</v>
      </c>
      <c r="AN153" s="34">
        <v>3159.2629999999995</v>
      </c>
      <c r="AO153" s="34">
        <v>7879.5430649999998</v>
      </c>
      <c r="AP153" s="34">
        <v>4280.2800650000008</v>
      </c>
      <c r="AQ153" s="34">
        <v>3599.262999999999</v>
      </c>
      <c r="AR153" s="34">
        <v>-2180</v>
      </c>
      <c r="AS153" s="34">
        <v>0</v>
      </c>
    </row>
    <row r="154" spans="2:45" s="1" customFormat="1" ht="12.75" x14ac:dyDescent="0.2">
      <c r="B154" s="31" t="s">
        <v>3798</v>
      </c>
      <c r="C154" s="32" t="s">
        <v>734</v>
      </c>
      <c r="D154" s="31" t="s">
        <v>735</v>
      </c>
      <c r="E154" s="31" t="s">
        <v>13</v>
      </c>
      <c r="F154" s="31" t="s">
        <v>11</v>
      </c>
      <c r="G154" s="31" t="s">
        <v>18</v>
      </c>
      <c r="H154" s="31" t="s">
        <v>19</v>
      </c>
      <c r="I154" s="31" t="s">
        <v>10</v>
      </c>
      <c r="J154" s="31" t="s">
        <v>12</v>
      </c>
      <c r="K154" s="31" t="s">
        <v>736</v>
      </c>
      <c r="L154" s="33">
        <v>3967</v>
      </c>
      <c r="M154" s="150">
        <v>89580.785170999996</v>
      </c>
      <c r="N154" s="34">
        <v>-25937</v>
      </c>
      <c r="O154" s="34">
        <v>24304.103248832565</v>
      </c>
      <c r="P154" s="30">
        <v>103454.71517099999</v>
      </c>
      <c r="Q154" s="35">
        <v>2733.4735700000001</v>
      </c>
      <c r="R154" s="36">
        <v>0</v>
      </c>
      <c r="S154" s="36">
        <v>3102.4080022869057</v>
      </c>
      <c r="T154" s="36">
        <v>4831.5919977130943</v>
      </c>
      <c r="U154" s="37">
        <v>7934.042784120642</v>
      </c>
      <c r="V154" s="38">
        <v>10667.516354120642</v>
      </c>
      <c r="W154" s="34">
        <v>114122.23152512063</v>
      </c>
      <c r="X154" s="34">
        <v>5817.0150042869063</v>
      </c>
      <c r="Y154" s="33">
        <v>108305.21652083372</v>
      </c>
      <c r="Z154" s="144">
        <v>0</v>
      </c>
      <c r="AA154" s="34">
        <v>6077.5169789654592</v>
      </c>
      <c r="AB154" s="34">
        <v>23137.784633429008</v>
      </c>
      <c r="AC154" s="34">
        <v>18384.82</v>
      </c>
      <c r="AD154" s="34">
        <v>1035.5821510000001</v>
      </c>
      <c r="AE154" s="34">
        <v>2161.42</v>
      </c>
      <c r="AF154" s="34">
        <v>50797.123763394469</v>
      </c>
      <c r="AG154" s="136">
        <v>0</v>
      </c>
      <c r="AH154" s="34">
        <v>44761.929999999993</v>
      </c>
      <c r="AI154" s="34">
        <v>0</v>
      </c>
      <c r="AJ154" s="34">
        <v>371.20000000000005</v>
      </c>
      <c r="AK154" s="34">
        <v>371.20000000000005</v>
      </c>
      <c r="AL154" s="34">
        <v>0</v>
      </c>
      <c r="AM154" s="34">
        <v>44390.729999999996</v>
      </c>
      <c r="AN154" s="34">
        <v>44390.729999999996</v>
      </c>
      <c r="AO154" s="34">
        <v>103454.71517099999</v>
      </c>
      <c r="AP154" s="34">
        <v>58692.785170999996</v>
      </c>
      <c r="AQ154" s="34">
        <v>44761.929999999993</v>
      </c>
      <c r="AR154" s="34">
        <v>-25937</v>
      </c>
      <c r="AS154" s="34">
        <v>0</v>
      </c>
    </row>
    <row r="155" spans="2:45" s="1" customFormat="1" ht="12.75" x14ac:dyDescent="0.2">
      <c r="B155" s="31" t="s">
        <v>3798</v>
      </c>
      <c r="C155" s="32" t="s">
        <v>1268</v>
      </c>
      <c r="D155" s="31" t="s">
        <v>1269</v>
      </c>
      <c r="E155" s="31" t="s">
        <v>13</v>
      </c>
      <c r="F155" s="31" t="s">
        <v>11</v>
      </c>
      <c r="G155" s="31" t="s">
        <v>18</v>
      </c>
      <c r="H155" s="31" t="s">
        <v>19</v>
      </c>
      <c r="I155" s="31" t="s">
        <v>10</v>
      </c>
      <c r="J155" s="31" t="s">
        <v>22</v>
      </c>
      <c r="K155" s="31" t="s">
        <v>1270</v>
      </c>
      <c r="L155" s="33">
        <v>567</v>
      </c>
      <c r="M155" s="150">
        <v>14050.914258999997</v>
      </c>
      <c r="N155" s="34">
        <v>-23003</v>
      </c>
      <c r="O155" s="34">
        <v>15149.85334067013</v>
      </c>
      <c r="P155" s="30">
        <v>-5709.8587410000036</v>
      </c>
      <c r="Q155" s="35">
        <v>1066.9897880000001</v>
      </c>
      <c r="R155" s="36">
        <v>5709.8587410000036</v>
      </c>
      <c r="S155" s="36">
        <v>1075.1529714289843</v>
      </c>
      <c r="T155" s="36">
        <v>12325.646494466055</v>
      </c>
      <c r="U155" s="37">
        <v>19110.761261181186</v>
      </c>
      <c r="V155" s="38">
        <v>20177.751049181184</v>
      </c>
      <c r="W155" s="34">
        <v>20177.751049181184</v>
      </c>
      <c r="X155" s="34">
        <v>17039.534224099109</v>
      </c>
      <c r="Y155" s="33">
        <v>3138.216825082076</v>
      </c>
      <c r="Z155" s="144">
        <v>0</v>
      </c>
      <c r="AA155" s="34">
        <v>617.65814956376744</v>
      </c>
      <c r="AB155" s="34">
        <v>3356.4690448658407</v>
      </c>
      <c r="AC155" s="34">
        <v>2376.6999999999998</v>
      </c>
      <c r="AD155" s="34">
        <v>0</v>
      </c>
      <c r="AE155" s="34">
        <v>0</v>
      </c>
      <c r="AF155" s="34">
        <v>6350.8271944296084</v>
      </c>
      <c r="AG155" s="136">
        <v>3429</v>
      </c>
      <c r="AH155" s="34">
        <v>5610.226999999999</v>
      </c>
      <c r="AI155" s="34">
        <v>0</v>
      </c>
      <c r="AJ155" s="34">
        <v>64.400000000000006</v>
      </c>
      <c r="AK155" s="34">
        <v>64.400000000000006</v>
      </c>
      <c r="AL155" s="34">
        <v>3429</v>
      </c>
      <c r="AM155" s="34">
        <v>5545.8269999999993</v>
      </c>
      <c r="AN155" s="34">
        <v>2116.8269999999993</v>
      </c>
      <c r="AO155" s="34">
        <v>-5709.8587410000036</v>
      </c>
      <c r="AP155" s="34">
        <v>-7891.0857410000026</v>
      </c>
      <c r="AQ155" s="34">
        <v>2181.2269999999994</v>
      </c>
      <c r="AR155" s="34">
        <v>-23003</v>
      </c>
      <c r="AS155" s="34">
        <v>0</v>
      </c>
    </row>
    <row r="156" spans="2:45" s="1" customFormat="1" ht="12.75" x14ac:dyDescent="0.2">
      <c r="B156" s="31" t="s">
        <v>3798</v>
      </c>
      <c r="C156" s="32" t="s">
        <v>1250</v>
      </c>
      <c r="D156" s="31" t="s">
        <v>1251</v>
      </c>
      <c r="E156" s="31" t="s">
        <v>13</v>
      </c>
      <c r="F156" s="31" t="s">
        <v>11</v>
      </c>
      <c r="G156" s="31" t="s">
        <v>18</v>
      </c>
      <c r="H156" s="31" t="s">
        <v>19</v>
      </c>
      <c r="I156" s="31" t="s">
        <v>10</v>
      </c>
      <c r="J156" s="31" t="s">
        <v>12</v>
      </c>
      <c r="K156" s="31" t="s">
        <v>1252</v>
      </c>
      <c r="L156" s="33">
        <v>1209</v>
      </c>
      <c r="M156" s="150">
        <v>32028.798117000002</v>
      </c>
      <c r="N156" s="34">
        <v>-39072</v>
      </c>
      <c r="O156" s="34">
        <v>35869.120188300003</v>
      </c>
      <c r="P156" s="30">
        <v>-3589.3220712999973</v>
      </c>
      <c r="Q156" s="35">
        <v>3603.2871599999999</v>
      </c>
      <c r="R156" s="36">
        <v>3589.3220712999973</v>
      </c>
      <c r="S156" s="36">
        <v>2485.6378068580975</v>
      </c>
      <c r="T156" s="36">
        <v>29423.089959000012</v>
      </c>
      <c r="U156" s="37">
        <v>35498.241260506577</v>
      </c>
      <c r="V156" s="38">
        <v>39101.528420506576</v>
      </c>
      <c r="W156" s="34">
        <v>39101.528420506576</v>
      </c>
      <c r="X156" s="34">
        <v>39101.336997158105</v>
      </c>
      <c r="Y156" s="33">
        <v>0.1914233484712895</v>
      </c>
      <c r="Z156" s="144">
        <v>0</v>
      </c>
      <c r="AA156" s="34">
        <v>1420.2848999422297</v>
      </c>
      <c r="AB156" s="34">
        <v>8870.8724885828451</v>
      </c>
      <c r="AC156" s="34">
        <v>5067.78</v>
      </c>
      <c r="AD156" s="34">
        <v>1605.8136664000001</v>
      </c>
      <c r="AE156" s="34">
        <v>0</v>
      </c>
      <c r="AF156" s="34">
        <v>16964.751054925076</v>
      </c>
      <c r="AG156" s="136">
        <v>27004</v>
      </c>
      <c r="AH156" s="34">
        <v>30206.879811700001</v>
      </c>
      <c r="AI156" s="34">
        <v>0</v>
      </c>
      <c r="AJ156" s="34">
        <v>3202.8798117000006</v>
      </c>
      <c r="AK156" s="34">
        <v>3202.8798117000006</v>
      </c>
      <c r="AL156" s="34">
        <v>27004</v>
      </c>
      <c r="AM156" s="34">
        <v>27004</v>
      </c>
      <c r="AN156" s="34">
        <v>0</v>
      </c>
      <c r="AO156" s="34">
        <v>-3589.3220712999973</v>
      </c>
      <c r="AP156" s="34">
        <v>-6792.2018829999979</v>
      </c>
      <c r="AQ156" s="34">
        <v>3202.8798117000006</v>
      </c>
      <c r="AR156" s="34">
        <v>-39072</v>
      </c>
      <c r="AS156" s="34">
        <v>0</v>
      </c>
    </row>
    <row r="157" spans="2:45" s="1" customFormat="1" ht="12.75" x14ac:dyDescent="0.2">
      <c r="B157" s="31" t="s">
        <v>3798</v>
      </c>
      <c r="C157" s="32" t="s">
        <v>3647</v>
      </c>
      <c r="D157" s="31" t="s">
        <v>3648</v>
      </c>
      <c r="E157" s="31" t="s">
        <v>13</v>
      </c>
      <c r="F157" s="31" t="s">
        <v>11</v>
      </c>
      <c r="G157" s="31" t="s">
        <v>18</v>
      </c>
      <c r="H157" s="31" t="s">
        <v>19</v>
      </c>
      <c r="I157" s="31" t="s">
        <v>10</v>
      </c>
      <c r="J157" s="31" t="s">
        <v>12</v>
      </c>
      <c r="K157" s="31" t="s">
        <v>3649</v>
      </c>
      <c r="L157" s="33">
        <v>4173</v>
      </c>
      <c r="M157" s="150">
        <v>165108.46817599999</v>
      </c>
      <c r="N157" s="34">
        <v>-173715</v>
      </c>
      <c r="O157" s="34">
        <v>78044.568811717123</v>
      </c>
      <c r="P157" s="30">
        <v>-13932.531824000005</v>
      </c>
      <c r="Q157" s="35">
        <v>17911.412263999999</v>
      </c>
      <c r="R157" s="36">
        <v>13932.531824000005</v>
      </c>
      <c r="S157" s="36">
        <v>9642.4976125751327</v>
      </c>
      <c r="T157" s="36">
        <v>56649.78205755305</v>
      </c>
      <c r="U157" s="37">
        <v>80225.244106683444</v>
      </c>
      <c r="V157" s="38">
        <v>98136.656370683442</v>
      </c>
      <c r="W157" s="34">
        <v>98136.656370683442</v>
      </c>
      <c r="X157" s="34">
        <v>86650.024982292249</v>
      </c>
      <c r="Y157" s="33">
        <v>11486.631388391193</v>
      </c>
      <c r="Z157" s="144">
        <v>0</v>
      </c>
      <c r="AA157" s="34">
        <v>5820.7325257839802</v>
      </c>
      <c r="AB157" s="34">
        <v>36388.872027553312</v>
      </c>
      <c r="AC157" s="34">
        <v>19422.36</v>
      </c>
      <c r="AD157" s="34">
        <v>3329</v>
      </c>
      <c r="AE157" s="34">
        <v>553.89</v>
      </c>
      <c r="AF157" s="34">
        <v>65514.854553337296</v>
      </c>
      <c r="AG157" s="136">
        <v>134727</v>
      </c>
      <c r="AH157" s="34">
        <v>146467</v>
      </c>
      <c r="AI157" s="34">
        <v>0</v>
      </c>
      <c r="AJ157" s="34">
        <v>11740</v>
      </c>
      <c r="AK157" s="34">
        <v>11740</v>
      </c>
      <c r="AL157" s="34">
        <v>134727</v>
      </c>
      <c r="AM157" s="34">
        <v>134727</v>
      </c>
      <c r="AN157" s="34">
        <v>0</v>
      </c>
      <c r="AO157" s="34">
        <v>-13932.531824000005</v>
      </c>
      <c r="AP157" s="34">
        <v>-25672.531824000005</v>
      </c>
      <c r="AQ157" s="34">
        <v>11740</v>
      </c>
      <c r="AR157" s="34">
        <v>-173715</v>
      </c>
      <c r="AS157" s="34">
        <v>0</v>
      </c>
    </row>
    <row r="158" spans="2:45" s="1" customFormat="1" ht="12.75" x14ac:dyDescent="0.2">
      <c r="B158" s="31" t="s">
        <v>3798</v>
      </c>
      <c r="C158" s="32" t="s">
        <v>2378</v>
      </c>
      <c r="D158" s="31" t="s">
        <v>2379</v>
      </c>
      <c r="E158" s="31" t="s">
        <v>13</v>
      </c>
      <c r="F158" s="31" t="s">
        <v>11</v>
      </c>
      <c r="G158" s="31" t="s">
        <v>18</v>
      </c>
      <c r="H158" s="31" t="s">
        <v>19</v>
      </c>
      <c r="I158" s="31" t="s">
        <v>10</v>
      </c>
      <c r="J158" s="31" t="s">
        <v>22</v>
      </c>
      <c r="K158" s="31" t="s">
        <v>2380</v>
      </c>
      <c r="L158" s="33">
        <v>545</v>
      </c>
      <c r="M158" s="150">
        <v>46245.26223</v>
      </c>
      <c r="N158" s="34">
        <v>-60756</v>
      </c>
      <c r="O158" s="34">
        <v>35552.729976392569</v>
      </c>
      <c r="P158" s="30">
        <v>6741.2622300000003</v>
      </c>
      <c r="Q158" s="35">
        <v>2982.506891</v>
      </c>
      <c r="R158" s="36">
        <v>0</v>
      </c>
      <c r="S158" s="36">
        <v>584.40738514308157</v>
      </c>
      <c r="T158" s="36">
        <v>21945.573733902147</v>
      </c>
      <c r="U158" s="37">
        <v>22530.102612041228</v>
      </c>
      <c r="V158" s="38">
        <v>25512.609503041229</v>
      </c>
      <c r="W158" s="34">
        <v>32253.871733041229</v>
      </c>
      <c r="X158" s="34">
        <v>27436.081164535648</v>
      </c>
      <c r="Y158" s="33">
        <v>4817.7905685055812</v>
      </c>
      <c r="Z158" s="144">
        <v>0</v>
      </c>
      <c r="AA158" s="34">
        <v>9438.4914382593233</v>
      </c>
      <c r="AB158" s="34">
        <v>3900.8248819699575</v>
      </c>
      <c r="AC158" s="34">
        <v>3556.73</v>
      </c>
      <c r="AD158" s="34">
        <v>926.34786159999987</v>
      </c>
      <c r="AE158" s="34">
        <v>282.98</v>
      </c>
      <c r="AF158" s="34">
        <v>18105.37418182928</v>
      </c>
      <c r="AG158" s="136">
        <v>20362</v>
      </c>
      <c r="AH158" s="34">
        <v>21252</v>
      </c>
      <c r="AI158" s="34">
        <v>0</v>
      </c>
      <c r="AJ158" s="34">
        <v>890</v>
      </c>
      <c r="AK158" s="34">
        <v>890</v>
      </c>
      <c r="AL158" s="34">
        <v>20362</v>
      </c>
      <c r="AM158" s="34">
        <v>20362</v>
      </c>
      <c r="AN158" s="34">
        <v>0</v>
      </c>
      <c r="AO158" s="34">
        <v>6741.2622300000003</v>
      </c>
      <c r="AP158" s="34">
        <v>5851.2622300000003</v>
      </c>
      <c r="AQ158" s="34">
        <v>890</v>
      </c>
      <c r="AR158" s="34">
        <v>-60756</v>
      </c>
      <c r="AS158" s="34">
        <v>0</v>
      </c>
    </row>
    <row r="159" spans="2:45" s="1" customFormat="1" ht="12.75" x14ac:dyDescent="0.2">
      <c r="B159" s="31" t="s">
        <v>3798</v>
      </c>
      <c r="C159" s="32" t="s">
        <v>1241</v>
      </c>
      <c r="D159" s="31" t="s">
        <v>1242</v>
      </c>
      <c r="E159" s="31" t="s">
        <v>13</v>
      </c>
      <c r="F159" s="31" t="s">
        <v>11</v>
      </c>
      <c r="G159" s="31" t="s">
        <v>18</v>
      </c>
      <c r="H159" s="31" t="s">
        <v>19</v>
      </c>
      <c r="I159" s="31" t="s">
        <v>10</v>
      </c>
      <c r="J159" s="31" t="s">
        <v>22</v>
      </c>
      <c r="K159" s="31" t="s">
        <v>1243</v>
      </c>
      <c r="L159" s="33">
        <v>382</v>
      </c>
      <c r="M159" s="150">
        <v>23849.046708533519</v>
      </c>
      <c r="N159" s="34">
        <v>0</v>
      </c>
      <c r="O159" s="34">
        <v>0</v>
      </c>
      <c r="P159" s="30">
        <v>0</v>
      </c>
      <c r="Q159" s="35">
        <v>495.28623099999999</v>
      </c>
      <c r="R159" s="36">
        <v>0</v>
      </c>
      <c r="S159" s="36">
        <v>0</v>
      </c>
      <c r="T159" s="36">
        <v>764</v>
      </c>
      <c r="U159" s="37">
        <v>764.00411987246923</v>
      </c>
      <c r="V159" s="38">
        <v>1259.2903508724692</v>
      </c>
      <c r="W159" s="34">
        <v>1259.2903508724692</v>
      </c>
      <c r="X159" s="34">
        <v>-2.2736999999999999E-13</v>
      </c>
      <c r="Y159" s="33">
        <v>1259.2903508724694</v>
      </c>
      <c r="Z159" s="144">
        <v>0</v>
      </c>
      <c r="AA159" s="34">
        <v>607.71903539362688</v>
      </c>
      <c r="AB159" s="34">
        <v>1992.7748865953349</v>
      </c>
      <c r="AC159" s="34">
        <v>1601.23</v>
      </c>
      <c r="AD159" s="34">
        <v>392.5</v>
      </c>
      <c r="AE159" s="34">
        <v>0</v>
      </c>
      <c r="AF159" s="34">
        <v>4594.2239219889616</v>
      </c>
      <c r="AG159" s="136">
        <v>0</v>
      </c>
      <c r="AH159" s="34">
        <v>0</v>
      </c>
      <c r="AI159" s="34">
        <v>0</v>
      </c>
      <c r="AJ159" s="34">
        <v>0</v>
      </c>
      <c r="AK159" s="34">
        <v>0</v>
      </c>
      <c r="AL159" s="34">
        <v>0</v>
      </c>
      <c r="AM159" s="34">
        <v>0</v>
      </c>
      <c r="AN159" s="34">
        <v>0</v>
      </c>
      <c r="AO159" s="34">
        <v>0</v>
      </c>
      <c r="AP159" s="34">
        <v>0</v>
      </c>
      <c r="AQ159" s="34">
        <v>0</v>
      </c>
      <c r="AR159" s="34">
        <v>0</v>
      </c>
      <c r="AS159" s="34">
        <v>0</v>
      </c>
    </row>
    <row r="160" spans="2:45" s="1" customFormat="1" ht="12.75" x14ac:dyDescent="0.2">
      <c r="B160" s="31" t="s">
        <v>3798</v>
      </c>
      <c r="C160" s="32" t="s">
        <v>683</v>
      </c>
      <c r="D160" s="31" t="s">
        <v>684</v>
      </c>
      <c r="E160" s="31" t="s">
        <v>13</v>
      </c>
      <c r="F160" s="31" t="s">
        <v>11</v>
      </c>
      <c r="G160" s="31" t="s">
        <v>18</v>
      </c>
      <c r="H160" s="31" t="s">
        <v>19</v>
      </c>
      <c r="I160" s="31" t="s">
        <v>10</v>
      </c>
      <c r="J160" s="31" t="s">
        <v>22</v>
      </c>
      <c r="K160" s="31" t="s">
        <v>685</v>
      </c>
      <c r="L160" s="33">
        <v>393</v>
      </c>
      <c r="M160" s="150">
        <v>15454.311276</v>
      </c>
      <c r="N160" s="34">
        <v>14413</v>
      </c>
      <c r="O160" s="34">
        <v>0</v>
      </c>
      <c r="P160" s="30">
        <v>33711.244275999998</v>
      </c>
      <c r="Q160" s="35">
        <v>886.35317899999995</v>
      </c>
      <c r="R160" s="36">
        <v>0</v>
      </c>
      <c r="S160" s="36">
        <v>780.66693028601401</v>
      </c>
      <c r="T160" s="36">
        <v>5.3330697139859922</v>
      </c>
      <c r="U160" s="37">
        <v>786.00423850754021</v>
      </c>
      <c r="V160" s="38">
        <v>1672.35741750754</v>
      </c>
      <c r="W160" s="34">
        <v>35383.601693507539</v>
      </c>
      <c r="X160" s="34">
        <v>1463.7504942860178</v>
      </c>
      <c r="Y160" s="33">
        <v>33919.851199221521</v>
      </c>
      <c r="Z160" s="144">
        <v>0</v>
      </c>
      <c r="AA160" s="34">
        <v>2185.5551592738111</v>
      </c>
      <c r="AB160" s="34">
        <v>2043.9721108101012</v>
      </c>
      <c r="AC160" s="34">
        <v>1647.34</v>
      </c>
      <c r="AD160" s="34">
        <v>658.77279680063998</v>
      </c>
      <c r="AE160" s="34">
        <v>0</v>
      </c>
      <c r="AF160" s="34">
        <v>6535.6400668845527</v>
      </c>
      <c r="AG160" s="136">
        <v>500</v>
      </c>
      <c r="AH160" s="34">
        <v>3843.9329999999995</v>
      </c>
      <c r="AI160" s="34">
        <v>0</v>
      </c>
      <c r="AJ160" s="34">
        <v>0</v>
      </c>
      <c r="AK160" s="34">
        <v>0</v>
      </c>
      <c r="AL160" s="34">
        <v>500</v>
      </c>
      <c r="AM160" s="34">
        <v>3843.9329999999995</v>
      </c>
      <c r="AN160" s="34">
        <v>3343.9329999999995</v>
      </c>
      <c r="AO160" s="34">
        <v>33711.244275999998</v>
      </c>
      <c r="AP160" s="34">
        <v>30367.311275999997</v>
      </c>
      <c r="AQ160" s="34">
        <v>3343.9329999999973</v>
      </c>
      <c r="AR160" s="34">
        <v>14413</v>
      </c>
      <c r="AS160" s="34">
        <v>0</v>
      </c>
    </row>
    <row r="161" spans="2:45" s="1" customFormat="1" ht="12.75" x14ac:dyDescent="0.2">
      <c r="B161" s="31" t="s">
        <v>3798</v>
      </c>
      <c r="C161" s="32" t="s">
        <v>582</v>
      </c>
      <c r="D161" s="31" t="s">
        <v>583</v>
      </c>
      <c r="E161" s="31" t="s">
        <v>13</v>
      </c>
      <c r="F161" s="31" t="s">
        <v>11</v>
      </c>
      <c r="G161" s="31" t="s">
        <v>18</v>
      </c>
      <c r="H161" s="31" t="s">
        <v>19</v>
      </c>
      <c r="I161" s="31" t="s">
        <v>10</v>
      </c>
      <c r="J161" s="31" t="s">
        <v>12</v>
      </c>
      <c r="K161" s="31" t="s">
        <v>584</v>
      </c>
      <c r="L161" s="33">
        <v>1153</v>
      </c>
      <c r="M161" s="150">
        <v>38408.661739999996</v>
      </c>
      <c r="N161" s="34">
        <v>-16096</v>
      </c>
      <c r="O161" s="34">
        <v>4091.5048936017097</v>
      </c>
      <c r="P161" s="30">
        <v>52343.361739999993</v>
      </c>
      <c r="Q161" s="35">
        <v>1689.436823</v>
      </c>
      <c r="R161" s="36">
        <v>0</v>
      </c>
      <c r="S161" s="36">
        <v>797.12866171459177</v>
      </c>
      <c r="T161" s="36">
        <v>1508.8713382854082</v>
      </c>
      <c r="U161" s="37">
        <v>2306.0124351124527</v>
      </c>
      <c r="V161" s="38">
        <v>3995.4492581124528</v>
      </c>
      <c r="W161" s="34">
        <v>56338.810998112443</v>
      </c>
      <c r="X161" s="34">
        <v>1494.6162407145894</v>
      </c>
      <c r="Y161" s="33">
        <v>54844.194757397854</v>
      </c>
      <c r="Z161" s="144">
        <v>0</v>
      </c>
      <c r="AA161" s="34">
        <v>1042.5012079094822</v>
      </c>
      <c r="AB161" s="34">
        <v>4212.5765705117356</v>
      </c>
      <c r="AC161" s="34">
        <v>4833.05</v>
      </c>
      <c r="AD161" s="34">
        <v>151.96485837500003</v>
      </c>
      <c r="AE161" s="34">
        <v>0</v>
      </c>
      <c r="AF161" s="34">
        <v>10240.092636796218</v>
      </c>
      <c r="AG161" s="136">
        <v>28174</v>
      </c>
      <c r="AH161" s="34">
        <v>30566.7</v>
      </c>
      <c r="AI161" s="34">
        <v>0</v>
      </c>
      <c r="AJ161" s="34">
        <v>2392.7000000000003</v>
      </c>
      <c r="AK161" s="34">
        <v>2392.7000000000003</v>
      </c>
      <c r="AL161" s="34">
        <v>28174</v>
      </c>
      <c r="AM161" s="34">
        <v>28174</v>
      </c>
      <c r="AN161" s="34">
        <v>0</v>
      </c>
      <c r="AO161" s="34">
        <v>52343.361739999993</v>
      </c>
      <c r="AP161" s="34">
        <v>49950.661739999996</v>
      </c>
      <c r="AQ161" s="34">
        <v>2392.6999999999971</v>
      </c>
      <c r="AR161" s="34">
        <v>-16096</v>
      </c>
      <c r="AS161" s="34">
        <v>0</v>
      </c>
    </row>
    <row r="162" spans="2:45" s="1" customFormat="1" ht="12.75" x14ac:dyDescent="0.2">
      <c r="B162" s="31" t="s">
        <v>3798</v>
      </c>
      <c r="C162" s="32" t="s">
        <v>1320</v>
      </c>
      <c r="D162" s="31" t="s">
        <v>1321</v>
      </c>
      <c r="E162" s="31" t="s">
        <v>13</v>
      </c>
      <c r="F162" s="31" t="s">
        <v>11</v>
      </c>
      <c r="G162" s="31" t="s">
        <v>18</v>
      </c>
      <c r="H162" s="31" t="s">
        <v>19</v>
      </c>
      <c r="I162" s="31" t="s">
        <v>10</v>
      </c>
      <c r="J162" s="31" t="s">
        <v>22</v>
      </c>
      <c r="K162" s="31" t="s">
        <v>1322</v>
      </c>
      <c r="L162" s="33">
        <v>523</v>
      </c>
      <c r="M162" s="150">
        <v>22608.920185000003</v>
      </c>
      <c r="N162" s="34">
        <v>-29152</v>
      </c>
      <c r="O162" s="34">
        <v>18286.884095305493</v>
      </c>
      <c r="P162" s="30">
        <v>19105.920185000003</v>
      </c>
      <c r="Q162" s="35">
        <v>1113.031023</v>
      </c>
      <c r="R162" s="36">
        <v>0</v>
      </c>
      <c r="S162" s="36">
        <v>265.62373257153052</v>
      </c>
      <c r="T162" s="36">
        <v>780.37626742846942</v>
      </c>
      <c r="U162" s="37">
        <v>1046.0056405583805</v>
      </c>
      <c r="V162" s="38">
        <v>2159.0366635583805</v>
      </c>
      <c r="W162" s="34">
        <v>21264.956848558384</v>
      </c>
      <c r="X162" s="34">
        <v>498.0444985715294</v>
      </c>
      <c r="Y162" s="33">
        <v>20766.912349986855</v>
      </c>
      <c r="Z162" s="144">
        <v>0</v>
      </c>
      <c r="AA162" s="34">
        <v>0</v>
      </c>
      <c r="AB162" s="34">
        <v>4811.1963805188407</v>
      </c>
      <c r="AC162" s="34">
        <v>2192.27</v>
      </c>
      <c r="AD162" s="34">
        <v>158.58722319999998</v>
      </c>
      <c r="AE162" s="34">
        <v>0</v>
      </c>
      <c r="AF162" s="34">
        <v>7162.0536037188413</v>
      </c>
      <c r="AG162" s="136">
        <v>30467</v>
      </c>
      <c r="AH162" s="34">
        <v>30768</v>
      </c>
      <c r="AI162" s="34">
        <v>0</v>
      </c>
      <c r="AJ162" s="34">
        <v>301</v>
      </c>
      <c r="AK162" s="34">
        <v>301</v>
      </c>
      <c r="AL162" s="34">
        <v>30467</v>
      </c>
      <c r="AM162" s="34">
        <v>30467</v>
      </c>
      <c r="AN162" s="34">
        <v>0</v>
      </c>
      <c r="AO162" s="34">
        <v>19105.920185000003</v>
      </c>
      <c r="AP162" s="34">
        <v>18804.920185000003</v>
      </c>
      <c r="AQ162" s="34">
        <v>301</v>
      </c>
      <c r="AR162" s="34">
        <v>-29152</v>
      </c>
      <c r="AS162" s="34">
        <v>0</v>
      </c>
    </row>
    <row r="163" spans="2:45" s="1" customFormat="1" ht="12.75" x14ac:dyDescent="0.2">
      <c r="B163" s="31" t="s">
        <v>3798</v>
      </c>
      <c r="C163" s="32" t="s">
        <v>3056</v>
      </c>
      <c r="D163" s="31" t="s">
        <v>3057</v>
      </c>
      <c r="E163" s="31" t="s">
        <v>13</v>
      </c>
      <c r="F163" s="31" t="s">
        <v>11</v>
      </c>
      <c r="G163" s="31" t="s">
        <v>18</v>
      </c>
      <c r="H163" s="31" t="s">
        <v>19</v>
      </c>
      <c r="I163" s="31" t="s">
        <v>10</v>
      </c>
      <c r="J163" s="31" t="s">
        <v>14</v>
      </c>
      <c r="K163" s="31" t="s">
        <v>3058</v>
      </c>
      <c r="L163" s="33">
        <v>5924</v>
      </c>
      <c r="M163" s="150">
        <v>339135.94550599996</v>
      </c>
      <c r="N163" s="34">
        <v>-177616</v>
      </c>
      <c r="O163" s="34">
        <v>13952.109316483189</v>
      </c>
      <c r="P163" s="30">
        <v>233037.54005659994</v>
      </c>
      <c r="Q163" s="35">
        <v>19181.798694000001</v>
      </c>
      <c r="R163" s="36">
        <v>0</v>
      </c>
      <c r="S163" s="36">
        <v>9441.5604674321967</v>
      </c>
      <c r="T163" s="36">
        <v>2406.4395325678033</v>
      </c>
      <c r="U163" s="37">
        <v>11848.063890378291</v>
      </c>
      <c r="V163" s="38">
        <v>31029.862584378294</v>
      </c>
      <c r="W163" s="34">
        <v>264067.40264097822</v>
      </c>
      <c r="X163" s="34">
        <v>17702.925876432186</v>
      </c>
      <c r="Y163" s="33">
        <v>246364.47676454604</v>
      </c>
      <c r="Z163" s="144">
        <v>0</v>
      </c>
      <c r="AA163" s="34">
        <v>28123.88288641179</v>
      </c>
      <c r="AB163" s="34">
        <v>107794.04742106107</v>
      </c>
      <c r="AC163" s="34">
        <v>30379.73</v>
      </c>
      <c r="AD163" s="34">
        <v>9805.9571463391312</v>
      </c>
      <c r="AE163" s="34">
        <v>1602.83</v>
      </c>
      <c r="AF163" s="34">
        <v>177706.44745381197</v>
      </c>
      <c r="AG163" s="136">
        <v>132893</v>
      </c>
      <c r="AH163" s="34">
        <v>142056.59455059998</v>
      </c>
      <c r="AI163" s="34">
        <v>24750</v>
      </c>
      <c r="AJ163" s="34">
        <v>33913.594550599999</v>
      </c>
      <c r="AK163" s="34">
        <v>9163.5945505999989</v>
      </c>
      <c r="AL163" s="34">
        <v>108143</v>
      </c>
      <c r="AM163" s="34">
        <v>108143</v>
      </c>
      <c r="AN163" s="34">
        <v>0</v>
      </c>
      <c r="AO163" s="34">
        <v>233037.54005659994</v>
      </c>
      <c r="AP163" s="34">
        <v>223873.94550599996</v>
      </c>
      <c r="AQ163" s="34">
        <v>9163.5945505999844</v>
      </c>
      <c r="AR163" s="34">
        <v>-177616</v>
      </c>
      <c r="AS163" s="34">
        <v>0</v>
      </c>
    </row>
    <row r="164" spans="2:45" s="1" customFormat="1" ht="12.75" x14ac:dyDescent="0.2">
      <c r="B164" s="31" t="s">
        <v>3798</v>
      </c>
      <c r="C164" s="32" t="s">
        <v>1731</v>
      </c>
      <c r="D164" s="31" t="s">
        <v>1732</v>
      </c>
      <c r="E164" s="31" t="s">
        <v>13</v>
      </c>
      <c r="F164" s="31" t="s">
        <v>11</v>
      </c>
      <c r="G164" s="31" t="s">
        <v>18</v>
      </c>
      <c r="H164" s="31" t="s">
        <v>19</v>
      </c>
      <c r="I164" s="31" t="s">
        <v>10</v>
      </c>
      <c r="J164" s="31" t="s">
        <v>12</v>
      </c>
      <c r="K164" s="31" t="s">
        <v>1733</v>
      </c>
      <c r="L164" s="33">
        <v>1239</v>
      </c>
      <c r="M164" s="150">
        <v>36566.963963999995</v>
      </c>
      <c r="N164" s="34">
        <v>-8897</v>
      </c>
      <c r="O164" s="34">
        <v>0</v>
      </c>
      <c r="P164" s="30">
        <v>42649.663963999992</v>
      </c>
      <c r="Q164" s="35">
        <v>3856.263121</v>
      </c>
      <c r="R164" s="36">
        <v>0</v>
      </c>
      <c r="S164" s="36">
        <v>1318.3988251433634</v>
      </c>
      <c r="T164" s="36">
        <v>1159.6011748566366</v>
      </c>
      <c r="U164" s="37">
        <v>2478.0133626230086</v>
      </c>
      <c r="V164" s="38">
        <v>6334.276483623009</v>
      </c>
      <c r="W164" s="34">
        <v>48983.940447622997</v>
      </c>
      <c r="X164" s="34">
        <v>2471.9977971433618</v>
      </c>
      <c r="Y164" s="33">
        <v>46511.942650479636</v>
      </c>
      <c r="Z164" s="144">
        <v>0</v>
      </c>
      <c r="AA164" s="34">
        <v>1393.3848739757641</v>
      </c>
      <c r="AB164" s="34">
        <v>9556.3067102899422</v>
      </c>
      <c r="AC164" s="34">
        <v>5368.92</v>
      </c>
      <c r="AD164" s="34">
        <v>1748.144503276</v>
      </c>
      <c r="AE164" s="34">
        <v>0</v>
      </c>
      <c r="AF164" s="34">
        <v>18066.756087541708</v>
      </c>
      <c r="AG164" s="136">
        <v>18605</v>
      </c>
      <c r="AH164" s="34">
        <v>20980.7</v>
      </c>
      <c r="AI164" s="34">
        <v>0</v>
      </c>
      <c r="AJ164" s="34">
        <v>2375.7000000000003</v>
      </c>
      <c r="AK164" s="34">
        <v>2375.7000000000003</v>
      </c>
      <c r="AL164" s="34">
        <v>18605</v>
      </c>
      <c r="AM164" s="34">
        <v>18605</v>
      </c>
      <c r="AN164" s="34">
        <v>0</v>
      </c>
      <c r="AO164" s="34">
        <v>42649.663963999992</v>
      </c>
      <c r="AP164" s="34">
        <v>40273.963963999995</v>
      </c>
      <c r="AQ164" s="34">
        <v>2375.6999999999971</v>
      </c>
      <c r="AR164" s="34">
        <v>-8897</v>
      </c>
      <c r="AS164" s="34">
        <v>0</v>
      </c>
    </row>
    <row r="165" spans="2:45" s="1" customFormat="1" ht="12.75" x14ac:dyDescent="0.2">
      <c r="B165" s="31" t="s">
        <v>3798</v>
      </c>
      <c r="C165" s="32" t="s">
        <v>855</v>
      </c>
      <c r="D165" s="31" t="s">
        <v>856</v>
      </c>
      <c r="E165" s="31" t="s">
        <v>13</v>
      </c>
      <c r="F165" s="31" t="s">
        <v>11</v>
      </c>
      <c r="G165" s="31" t="s">
        <v>18</v>
      </c>
      <c r="H165" s="31" t="s">
        <v>19</v>
      </c>
      <c r="I165" s="31" t="s">
        <v>10</v>
      </c>
      <c r="J165" s="31" t="s">
        <v>12</v>
      </c>
      <c r="K165" s="31" t="s">
        <v>857</v>
      </c>
      <c r="L165" s="33">
        <v>1890</v>
      </c>
      <c r="M165" s="150">
        <v>78954.652768</v>
      </c>
      <c r="N165" s="34">
        <v>-68361</v>
      </c>
      <c r="O165" s="34">
        <v>30990.785049516031</v>
      </c>
      <c r="P165" s="30">
        <v>68763.652768</v>
      </c>
      <c r="Q165" s="35">
        <v>3741.2862570000002</v>
      </c>
      <c r="R165" s="36">
        <v>0</v>
      </c>
      <c r="S165" s="36">
        <v>1592.9899965720401</v>
      </c>
      <c r="T165" s="36">
        <v>2187.0100034279599</v>
      </c>
      <c r="U165" s="37">
        <v>3780.0203836622163</v>
      </c>
      <c r="V165" s="38">
        <v>7521.3066406622165</v>
      </c>
      <c r="W165" s="34">
        <v>76284.959408662224</v>
      </c>
      <c r="X165" s="34">
        <v>2986.8562435720523</v>
      </c>
      <c r="Y165" s="33">
        <v>73298.103165090171</v>
      </c>
      <c r="Z165" s="144">
        <v>0</v>
      </c>
      <c r="AA165" s="34">
        <v>5182.1583342731556</v>
      </c>
      <c r="AB165" s="34">
        <v>15346.137554977353</v>
      </c>
      <c r="AC165" s="34">
        <v>7922.34</v>
      </c>
      <c r="AD165" s="34">
        <v>1033.4516674024997</v>
      </c>
      <c r="AE165" s="34">
        <v>361.25</v>
      </c>
      <c r="AF165" s="34">
        <v>29845.337556653009</v>
      </c>
      <c r="AG165" s="136">
        <v>78921</v>
      </c>
      <c r="AH165" s="34">
        <v>80401</v>
      </c>
      <c r="AI165" s="34">
        <v>0</v>
      </c>
      <c r="AJ165" s="34">
        <v>1480</v>
      </c>
      <c r="AK165" s="34">
        <v>1480</v>
      </c>
      <c r="AL165" s="34">
        <v>78921</v>
      </c>
      <c r="AM165" s="34">
        <v>78921</v>
      </c>
      <c r="AN165" s="34">
        <v>0</v>
      </c>
      <c r="AO165" s="34">
        <v>68763.652768</v>
      </c>
      <c r="AP165" s="34">
        <v>67283.652768</v>
      </c>
      <c r="AQ165" s="34">
        <v>1480</v>
      </c>
      <c r="AR165" s="34">
        <v>-68361</v>
      </c>
      <c r="AS165" s="34">
        <v>0</v>
      </c>
    </row>
    <row r="166" spans="2:45" s="1" customFormat="1" ht="12.75" x14ac:dyDescent="0.2">
      <c r="B166" s="31" t="s">
        <v>3798</v>
      </c>
      <c r="C166" s="32" t="s">
        <v>2753</v>
      </c>
      <c r="D166" s="31" t="s">
        <v>2754</v>
      </c>
      <c r="E166" s="31" t="s">
        <v>13</v>
      </c>
      <c r="F166" s="31" t="s">
        <v>11</v>
      </c>
      <c r="G166" s="31" t="s">
        <v>18</v>
      </c>
      <c r="H166" s="31" t="s">
        <v>19</v>
      </c>
      <c r="I166" s="31" t="s">
        <v>10</v>
      </c>
      <c r="J166" s="31" t="s">
        <v>12</v>
      </c>
      <c r="K166" s="31" t="s">
        <v>2755</v>
      </c>
      <c r="L166" s="33">
        <v>1623</v>
      </c>
      <c r="M166" s="150">
        <v>47603.171911999991</v>
      </c>
      <c r="N166" s="34">
        <v>-28850.58</v>
      </c>
      <c r="O166" s="34">
        <v>9092.3409351357132</v>
      </c>
      <c r="P166" s="30">
        <v>13769.961911999984</v>
      </c>
      <c r="Q166" s="35">
        <v>2903.783582</v>
      </c>
      <c r="R166" s="36">
        <v>0</v>
      </c>
      <c r="S166" s="36">
        <v>2357.1551028580479</v>
      </c>
      <c r="T166" s="36">
        <v>888.84489714195206</v>
      </c>
      <c r="U166" s="37">
        <v>3246.0175040654908</v>
      </c>
      <c r="V166" s="38">
        <v>6149.8010860654904</v>
      </c>
      <c r="W166" s="34">
        <v>19919.762998065475</v>
      </c>
      <c r="X166" s="34">
        <v>4419.6658178580474</v>
      </c>
      <c r="Y166" s="33">
        <v>15500.097180207427</v>
      </c>
      <c r="Z166" s="144">
        <v>0</v>
      </c>
      <c r="AA166" s="34">
        <v>1437.0200600235373</v>
      </c>
      <c r="AB166" s="34">
        <v>11861.143138273794</v>
      </c>
      <c r="AC166" s="34">
        <v>6803.15</v>
      </c>
      <c r="AD166" s="34">
        <v>0</v>
      </c>
      <c r="AE166" s="34">
        <v>0</v>
      </c>
      <c r="AF166" s="34">
        <v>20101.313198297328</v>
      </c>
      <c r="AG166" s="136">
        <v>12733</v>
      </c>
      <c r="AH166" s="34">
        <v>22524.37</v>
      </c>
      <c r="AI166" s="34">
        <v>0</v>
      </c>
      <c r="AJ166" s="34">
        <v>4363</v>
      </c>
      <c r="AK166" s="34">
        <v>4363</v>
      </c>
      <c r="AL166" s="34">
        <v>12733</v>
      </c>
      <c r="AM166" s="34">
        <v>18161.37</v>
      </c>
      <c r="AN166" s="34">
        <v>5428.369999999999</v>
      </c>
      <c r="AO166" s="34">
        <v>13769.961911999984</v>
      </c>
      <c r="AP166" s="34">
        <v>3978.5919119999853</v>
      </c>
      <c r="AQ166" s="34">
        <v>9791.369999999999</v>
      </c>
      <c r="AR166" s="34">
        <v>-33779.980000000003</v>
      </c>
      <c r="AS166" s="34">
        <v>4929.4000000000015</v>
      </c>
    </row>
    <row r="167" spans="2:45" s="1" customFormat="1" ht="12.75" x14ac:dyDescent="0.2">
      <c r="B167" s="31" t="s">
        <v>3798</v>
      </c>
      <c r="C167" s="32" t="s">
        <v>1620</v>
      </c>
      <c r="D167" s="31" t="s">
        <v>1621</v>
      </c>
      <c r="E167" s="31" t="s">
        <v>13</v>
      </c>
      <c r="F167" s="31" t="s">
        <v>11</v>
      </c>
      <c r="G167" s="31" t="s">
        <v>18</v>
      </c>
      <c r="H167" s="31" t="s">
        <v>19</v>
      </c>
      <c r="I167" s="31" t="s">
        <v>10</v>
      </c>
      <c r="J167" s="31" t="s">
        <v>22</v>
      </c>
      <c r="K167" s="31" t="s">
        <v>1622</v>
      </c>
      <c r="L167" s="33">
        <v>201</v>
      </c>
      <c r="M167" s="150">
        <v>4493.792829</v>
      </c>
      <c r="N167" s="34">
        <v>5102</v>
      </c>
      <c r="O167" s="34">
        <v>0</v>
      </c>
      <c r="P167" s="30">
        <v>3822.5738290000008</v>
      </c>
      <c r="Q167" s="35">
        <v>368.40313200000003</v>
      </c>
      <c r="R167" s="36">
        <v>0</v>
      </c>
      <c r="S167" s="36">
        <v>420.95425371444736</v>
      </c>
      <c r="T167" s="36">
        <v>-1.0243323281145535</v>
      </c>
      <c r="U167" s="37">
        <v>419.93218585979105</v>
      </c>
      <c r="V167" s="38">
        <v>788.33531785979108</v>
      </c>
      <c r="W167" s="34">
        <v>4610.9091468597917</v>
      </c>
      <c r="X167" s="34">
        <v>789.28922571444627</v>
      </c>
      <c r="Y167" s="33">
        <v>3821.6199211453454</v>
      </c>
      <c r="Z167" s="144">
        <v>0</v>
      </c>
      <c r="AA167" s="34">
        <v>831.59059161095911</v>
      </c>
      <c r="AB167" s="34">
        <v>2107.4045499986014</v>
      </c>
      <c r="AC167" s="34">
        <v>842.53</v>
      </c>
      <c r="AD167" s="34">
        <v>0</v>
      </c>
      <c r="AE167" s="34">
        <v>0</v>
      </c>
      <c r="AF167" s="34">
        <v>3781.5251416095607</v>
      </c>
      <c r="AG167" s="136">
        <v>126</v>
      </c>
      <c r="AH167" s="34">
        <v>2292.7809999999999</v>
      </c>
      <c r="AI167" s="34">
        <v>0</v>
      </c>
      <c r="AJ167" s="34">
        <v>326.8</v>
      </c>
      <c r="AK167" s="34">
        <v>326.8</v>
      </c>
      <c r="AL167" s="34">
        <v>126</v>
      </c>
      <c r="AM167" s="34">
        <v>1965.9809999999998</v>
      </c>
      <c r="AN167" s="34">
        <v>1839.9809999999998</v>
      </c>
      <c r="AO167" s="34">
        <v>3822.5738290000008</v>
      </c>
      <c r="AP167" s="34">
        <v>1655.7928290000009</v>
      </c>
      <c r="AQ167" s="34">
        <v>2166.7809999999999</v>
      </c>
      <c r="AR167" s="34">
        <v>-7235</v>
      </c>
      <c r="AS167" s="34">
        <v>12337</v>
      </c>
    </row>
    <row r="168" spans="2:45" s="1" customFormat="1" ht="12.75" x14ac:dyDescent="0.2">
      <c r="B168" s="31" t="s">
        <v>3798</v>
      </c>
      <c r="C168" s="32" t="s">
        <v>2081</v>
      </c>
      <c r="D168" s="31" t="s">
        <v>2082</v>
      </c>
      <c r="E168" s="31" t="s">
        <v>13</v>
      </c>
      <c r="F168" s="31" t="s">
        <v>11</v>
      </c>
      <c r="G168" s="31" t="s">
        <v>18</v>
      </c>
      <c r="H168" s="31" t="s">
        <v>19</v>
      </c>
      <c r="I168" s="31" t="s">
        <v>10</v>
      </c>
      <c r="J168" s="31" t="s">
        <v>22</v>
      </c>
      <c r="K168" s="31" t="s">
        <v>2083</v>
      </c>
      <c r="L168" s="33">
        <v>974</v>
      </c>
      <c r="M168" s="150">
        <v>49515.699760999996</v>
      </c>
      <c r="N168" s="34">
        <v>7240</v>
      </c>
      <c r="O168" s="34">
        <v>0</v>
      </c>
      <c r="P168" s="30">
        <v>34112.393760999999</v>
      </c>
      <c r="Q168" s="35">
        <v>612.46849899999995</v>
      </c>
      <c r="R168" s="36">
        <v>0</v>
      </c>
      <c r="S168" s="36">
        <v>412.27168457158695</v>
      </c>
      <c r="T168" s="36">
        <v>1535.728315428413</v>
      </c>
      <c r="U168" s="37">
        <v>1948.0105045962957</v>
      </c>
      <c r="V168" s="38">
        <v>2560.4790035962956</v>
      </c>
      <c r="W168" s="34">
        <v>36672.872764596294</v>
      </c>
      <c r="X168" s="34">
        <v>773.00940857157548</v>
      </c>
      <c r="Y168" s="33">
        <v>35899.863356024718</v>
      </c>
      <c r="Z168" s="144">
        <v>0</v>
      </c>
      <c r="AA168" s="34">
        <v>1155.2127809731035</v>
      </c>
      <c r="AB168" s="34">
        <v>4817.520556570199</v>
      </c>
      <c r="AC168" s="34">
        <v>7252.77</v>
      </c>
      <c r="AD168" s="34">
        <v>1458.085</v>
      </c>
      <c r="AE168" s="34">
        <v>813.9</v>
      </c>
      <c r="AF168" s="34">
        <v>15497.488337543304</v>
      </c>
      <c r="AG168" s="136">
        <v>1400</v>
      </c>
      <c r="AH168" s="34">
        <v>9526.6939999999995</v>
      </c>
      <c r="AI168" s="34">
        <v>0</v>
      </c>
      <c r="AJ168" s="34">
        <v>0</v>
      </c>
      <c r="AK168" s="34">
        <v>0</v>
      </c>
      <c r="AL168" s="34">
        <v>1400</v>
      </c>
      <c r="AM168" s="34">
        <v>9526.6939999999995</v>
      </c>
      <c r="AN168" s="34">
        <v>8126.6939999999995</v>
      </c>
      <c r="AO168" s="34">
        <v>34112.393760999999</v>
      </c>
      <c r="AP168" s="34">
        <v>25985.699761</v>
      </c>
      <c r="AQ168" s="34">
        <v>8126.6940000000031</v>
      </c>
      <c r="AR168" s="34">
        <v>7240</v>
      </c>
      <c r="AS168" s="34">
        <v>0</v>
      </c>
    </row>
    <row r="169" spans="2:45" s="1" customFormat="1" ht="12.75" x14ac:dyDescent="0.2">
      <c r="B169" s="31" t="s">
        <v>3798</v>
      </c>
      <c r="C169" s="32" t="s">
        <v>1871</v>
      </c>
      <c r="D169" s="31" t="s">
        <v>1872</v>
      </c>
      <c r="E169" s="31" t="s">
        <v>13</v>
      </c>
      <c r="F169" s="31" t="s">
        <v>11</v>
      </c>
      <c r="G169" s="31" t="s">
        <v>18</v>
      </c>
      <c r="H169" s="31" t="s">
        <v>19</v>
      </c>
      <c r="I169" s="31" t="s">
        <v>10</v>
      </c>
      <c r="J169" s="31" t="s">
        <v>22</v>
      </c>
      <c r="K169" s="31" t="s">
        <v>1873</v>
      </c>
      <c r="L169" s="33">
        <v>351</v>
      </c>
      <c r="M169" s="150">
        <v>11074.206755000001</v>
      </c>
      <c r="N169" s="34">
        <v>-3635</v>
      </c>
      <c r="O169" s="34">
        <v>1070.6670308222415</v>
      </c>
      <c r="P169" s="30">
        <v>11979.758430500002</v>
      </c>
      <c r="Q169" s="35">
        <v>484.28800899999999</v>
      </c>
      <c r="R169" s="36">
        <v>0</v>
      </c>
      <c r="S169" s="36">
        <v>331.71113714298451</v>
      </c>
      <c r="T169" s="36">
        <v>370.28886285701549</v>
      </c>
      <c r="U169" s="37">
        <v>702.00378553726875</v>
      </c>
      <c r="V169" s="38">
        <v>1186.2917945372687</v>
      </c>
      <c r="W169" s="34">
        <v>13166.05022503727</v>
      </c>
      <c r="X169" s="34">
        <v>621.95838214298419</v>
      </c>
      <c r="Y169" s="33">
        <v>12544.091842894286</v>
      </c>
      <c r="Z169" s="144">
        <v>0</v>
      </c>
      <c r="AA169" s="34">
        <v>794.17619938085352</v>
      </c>
      <c r="AB169" s="34">
        <v>2490.2396595598566</v>
      </c>
      <c r="AC169" s="34">
        <v>1471.29</v>
      </c>
      <c r="AD169" s="34">
        <v>0</v>
      </c>
      <c r="AE169" s="34">
        <v>0</v>
      </c>
      <c r="AF169" s="34">
        <v>4755.7058589407097</v>
      </c>
      <c r="AG169" s="136">
        <v>0</v>
      </c>
      <c r="AH169" s="34">
        <v>4540.5516754999999</v>
      </c>
      <c r="AI169" s="34">
        <v>0</v>
      </c>
      <c r="AJ169" s="34">
        <v>1107.4206755000002</v>
      </c>
      <c r="AK169" s="34">
        <v>1107.4206755000002</v>
      </c>
      <c r="AL169" s="34">
        <v>0</v>
      </c>
      <c r="AM169" s="34">
        <v>3433.1309999999994</v>
      </c>
      <c r="AN169" s="34">
        <v>3433.1309999999994</v>
      </c>
      <c r="AO169" s="34">
        <v>11979.758430500002</v>
      </c>
      <c r="AP169" s="34">
        <v>7439.2067550000029</v>
      </c>
      <c r="AQ169" s="34">
        <v>4540.551675499999</v>
      </c>
      <c r="AR169" s="34">
        <v>-3635</v>
      </c>
      <c r="AS169" s="34">
        <v>0</v>
      </c>
    </row>
    <row r="170" spans="2:45" s="1" customFormat="1" ht="12.75" x14ac:dyDescent="0.2">
      <c r="B170" s="31" t="s">
        <v>3798</v>
      </c>
      <c r="C170" s="32" t="s">
        <v>2735</v>
      </c>
      <c r="D170" s="31" t="s">
        <v>2736</v>
      </c>
      <c r="E170" s="31" t="s">
        <v>13</v>
      </c>
      <c r="F170" s="31" t="s">
        <v>11</v>
      </c>
      <c r="G170" s="31" t="s">
        <v>18</v>
      </c>
      <c r="H170" s="31" t="s">
        <v>19</v>
      </c>
      <c r="I170" s="31" t="s">
        <v>10</v>
      </c>
      <c r="J170" s="31" t="s">
        <v>12</v>
      </c>
      <c r="K170" s="31" t="s">
        <v>2737</v>
      </c>
      <c r="L170" s="33">
        <v>2391</v>
      </c>
      <c r="M170" s="150">
        <v>102821.80748399999</v>
      </c>
      <c r="N170" s="34">
        <v>-99331</v>
      </c>
      <c r="O170" s="34">
        <v>38562.953590660742</v>
      </c>
      <c r="P170" s="30">
        <v>89591.607483999993</v>
      </c>
      <c r="Q170" s="35">
        <v>8789.9569370000008</v>
      </c>
      <c r="R170" s="36">
        <v>0</v>
      </c>
      <c r="S170" s="36">
        <v>3847.2960091443342</v>
      </c>
      <c r="T170" s="36">
        <v>934.70399085566578</v>
      </c>
      <c r="U170" s="37">
        <v>4782.0257869504549</v>
      </c>
      <c r="V170" s="38">
        <v>13571.982723950456</v>
      </c>
      <c r="W170" s="34">
        <v>103163.59020795044</v>
      </c>
      <c r="X170" s="34">
        <v>7213.6800171443319</v>
      </c>
      <c r="Y170" s="33">
        <v>95949.910190806113</v>
      </c>
      <c r="Z170" s="144">
        <v>0</v>
      </c>
      <c r="AA170" s="34">
        <v>5017.4742259895093</v>
      </c>
      <c r="AB170" s="34">
        <v>14453.14959562492</v>
      </c>
      <c r="AC170" s="34">
        <v>10022.39</v>
      </c>
      <c r="AD170" s="34">
        <v>249.5</v>
      </c>
      <c r="AE170" s="34">
        <v>537.59</v>
      </c>
      <c r="AF170" s="34">
        <v>30280.10382161443</v>
      </c>
      <c r="AG170" s="136">
        <v>93744</v>
      </c>
      <c r="AH170" s="34">
        <v>99248.8</v>
      </c>
      <c r="AI170" s="34">
        <v>0</v>
      </c>
      <c r="AJ170" s="34">
        <v>5504.8</v>
      </c>
      <c r="AK170" s="34">
        <v>5504.8</v>
      </c>
      <c r="AL170" s="34">
        <v>93744</v>
      </c>
      <c r="AM170" s="34">
        <v>93744</v>
      </c>
      <c r="AN170" s="34">
        <v>0</v>
      </c>
      <c r="AO170" s="34">
        <v>89591.607483999993</v>
      </c>
      <c r="AP170" s="34">
        <v>84086.80748399999</v>
      </c>
      <c r="AQ170" s="34">
        <v>5504.8000000000029</v>
      </c>
      <c r="AR170" s="34">
        <v>-99331</v>
      </c>
      <c r="AS170" s="34">
        <v>0</v>
      </c>
    </row>
    <row r="171" spans="2:45" s="1" customFormat="1" ht="12.75" x14ac:dyDescent="0.2">
      <c r="B171" s="31" t="s">
        <v>3798</v>
      </c>
      <c r="C171" s="32" t="s">
        <v>665</v>
      </c>
      <c r="D171" s="31" t="s">
        <v>666</v>
      </c>
      <c r="E171" s="31" t="s">
        <v>13</v>
      </c>
      <c r="F171" s="31" t="s">
        <v>11</v>
      </c>
      <c r="G171" s="31" t="s">
        <v>18</v>
      </c>
      <c r="H171" s="31" t="s">
        <v>19</v>
      </c>
      <c r="I171" s="31" t="s">
        <v>10</v>
      </c>
      <c r="J171" s="31" t="s">
        <v>12</v>
      </c>
      <c r="K171" s="31" t="s">
        <v>667</v>
      </c>
      <c r="L171" s="33">
        <v>1896</v>
      </c>
      <c r="M171" s="150">
        <v>49490.375012000004</v>
      </c>
      <c r="N171" s="34">
        <v>-30040</v>
      </c>
      <c r="O171" s="34">
        <v>5680.1842943267138</v>
      </c>
      <c r="P171" s="30">
        <v>27150.115012000002</v>
      </c>
      <c r="Q171" s="35">
        <v>1576.117491</v>
      </c>
      <c r="R171" s="36">
        <v>0</v>
      </c>
      <c r="S171" s="36">
        <v>1272.2853874290602</v>
      </c>
      <c r="T171" s="36">
        <v>2519.7146125709396</v>
      </c>
      <c r="U171" s="37">
        <v>3792.0204483722555</v>
      </c>
      <c r="V171" s="38">
        <v>5368.1379393722555</v>
      </c>
      <c r="W171" s="34">
        <v>32518.252951372258</v>
      </c>
      <c r="X171" s="34">
        <v>2385.5351014290609</v>
      </c>
      <c r="Y171" s="33">
        <v>30132.717849943198</v>
      </c>
      <c r="Z171" s="144">
        <v>0</v>
      </c>
      <c r="AA171" s="34">
        <v>3154.8935259971017</v>
      </c>
      <c r="AB171" s="34">
        <v>11590.299970446142</v>
      </c>
      <c r="AC171" s="34">
        <v>13168.56</v>
      </c>
      <c r="AD171" s="34">
        <v>965.46155023500012</v>
      </c>
      <c r="AE171" s="34">
        <v>0</v>
      </c>
      <c r="AF171" s="34">
        <v>28879.21504667824</v>
      </c>
      <c r="AG171" s="136">
        <v>10049</v>
      </c>
      <c r="AH171" s="34">
        <v>22336.739999999998</v>
      </c>
      <c r="AI171" s="34">
        <v>0</v>
      </c>
      <c r="AJ171" s="34">
        <v>1120.5</v>
      </c>
      <c r="AK171" s="34">
        <v>1120.5</v>
      </c>
      <c r="AL171" s="34">
        <v>10049</v>
      </c>
      <c r="AM171" s="34">
        <v>21216.239999999998</v>
      </c>
      <c r="AN171" s="34">
        <v>11167.239999999998</v>
      </c>
      <c r="AO171" s="34">
        <v>27150.115012000002</v>
      </c>
      <c r="AP171" s="34">
        <v>14862.375012000004</v>
      </c>
      <c r="AQ171" s="34">
        <v>12287.739999999998</v>
      </c>
      <c r="AR171" s="34">
        <v>-30040</v>
      </c>
      <c r="AS171" s="34">
        <v>0</v>
      </c>
    </row>
    <row r="172" spans="2:45" s="1" customFormat="1" ht="12.75" x14ac:dyDescent="0.2">
      <c r="B172" s="31" t="s">
        <v>3798</v>
      </c>
      <c r="C172" s="32" t="s">
        <v>2126</v>
      </c>
      <c r="D172" s="31" t="s">
        <v>2127</v>
      </c>
      <c r="E172" s="31" t="s">
        <v>13</v>
      </c>
      <c r="F172" s="31" t="s">
        <v>11</v>
      </c>
      <c r="G172" s="31" t="s">
        <v>18</v>
      </c>
      <c r="H172" s="31" t="s">
        <v>19</v>
      </c>
      <c r="I172" s="31" t="s">
        <v>10</v>
      </c>
      <c r="J172" s="31" t="s">
        <v>12</v>
      </c>
      <c r="K172" s="31" t="s">
        <v>2128</v>
      </c>
      <c r="L172" s="33">
        <v>1542</v>
      </c>
      <c r="M172" s="150">
        <v>53103.513309999995</v>
      </c>
      <c r="N172" s="34">
        <v>12490</v>
      </c>
      <c r="O172" s="34">
        <v>0</v>
      </c>
      <c r="P172" s="30">
        <v>65008.493309999991</v>
      </c>
      <c r="Q172" s="35">
        <v>2483.9953390000001</v>
      </c>
      <c r="R172" s="36">
        <v>0</v>
      </c>
      <c r="S172" s="36">
        <v>1875.0834811435773</v>
      </c>
      <c r="T172" s="36">
        <v>1208.9165188564227</v>
      </c>
      <c r="U172" s="37">
        <v>3084.0166304799668</v>
      </c>
      <c r="V172" s="38">
        <v>5568.0119694799669</v>
      </c>
      <c r="W172" s="34">
        <v>70576.505279479956</v>
      </c>
      <c r="X172" s="34">
        <v>3515.7815271435829</v>
      </c>
      <c r="Y172" s="33">
        <v>67060.723752336373</v>
      </c>
      <c r="Z172" s="144">
        <v>0</v>
      </c>
      <c r="AA172" s="34">
        <v>1942.0045315755106</v>
      </c>
      <c r="AB172" s="34">
        <v>11977.409460303417</v>
      </c>
      <c r="AC172" s="34">
        <v>6463.62</v>
      </c>
      <c r="AD172" s="34">
        <v>215.5</v>
      </c>
      <c r="AE172" s="34">
        <v>3407.41</v>
      </c>
      <c r="AF172" s="34">
        <v>24005.943991878929</v>
      </c>
      <c r="AG172" s="136">
        <v>0</v>
      </c>
      <c r="AH172" s="34">
        <v>17254.98</v>
      </c>
      <c r="AI172" s="34">
        <v>0</v>
      </c>
      <c r="AJ172" s="34">
        <v>0</v>
      </c>
      <c r="AK172" s="34">
        <v>0</v>
      </c>
      <c r="AL172" s="34">
        <v>0</v>
      </c>
      <c r="AM172" s="34">
        <v>17254.98</v>
      </c>
      <c r="AN172" s="34">
        <v>17254.98</v>
      </c>
      <c r="AO172" s="34">
        <v>65008.493309999991</v>
      </c>
      <c r="AP172" s="34">
        <v>47753.513309999995</v>
      </c>
      <c r="AQ172" s="34">
        <v>17254.979999999996</v>
      </c>
      <c r="AR172" s="34">
        <v>12490</v>
      </c>
      <c r="AS172" s="34">
        <v>0</v>
      </c>
    </row>
    <row r="173" spans="2:45" s="1" customFormat="1" ht="12.75" x14ac:dyDescent="0.2">
      <c r="B173" s="31" t="s">
        <v>3798</v>
      </c>
      <c r="C173" s="32" t="s">
        <v>1560</v>
      </c>
      <c r="D173" s="31" t="s">
        <v>1561</v>
      </c>
      <c r="E173" s="31" t="s">
        <v>13</v>
      </c>
      <c r="F173" s="31" t="s">
        <v>11</v>
      </c>
      <c r="G173" s="31" t="s">
        <v>18</v>
      </c>
      <c r="H173" s="31" t="s">
        <v>19</v>
      </c>
      <c r="I173" s="31" t="s">
        <v>10</v>
      </c>
      <c r="J173" s="31" t="s">
        <v>22</v>
      </c>
      <c r="K173" s="31" t="s">
        <v>1562</v>
      </c>
      <c r="L173" s="33">
        <v>613</v>
      </c>
      <c r="M173" s="150">
        <v>23135.878531000002</v>
      </c>
      <c r="N173" s="34">
        <v>-14990</v>
      </c>
      <c r="O173" s="34">
        <v>12467.396247470935</v>
      </c>
      <c r="P173" s="30">
        <v>10017.031531000002</v>
      </c>
      <c r="Q173" s="35">
        <v>1422.5746039999999</v>
      </c>
      <c r="R173" s="36">
        <v>0</v>
      </c>
      <c r="S173" s="36">
        <v>740.96244457171304</v>
      </c>
      <c r="T173" s="36">
        <v>1395.3633649079952</v>
      </c>
      <c r="U173" s="37">
        <v>2136.3373296235404</v>
      </c>
      <c r="V173" s="38">
        <v>3558.9119336235403</v>
      </c>
      <c r="W173" s="34">
        <v>13575.943464623542</v>
      </c>
      <c r="X173" s="34">
        <v>3065.4368350426448</v>
      </c>
      <c r="Y173" s="33">
        <v>10510.506629580897</v>
      </c>
      <c r="Z173" s="144">
        <v>0</v>
      </c>
      <c r="AA173" s="34">
        <v>1577.9577818219277</v>
      </c>
      <c r="AB173" s="34">
        <v>3611.0727455465362</v>
      </c>
      <c r="AC173" s="34">
        <v>2569.52</v>
      </c>
      <c r="AD173" s="34">
        <v>81.210752783999993</v>
      </c>
      <c r="AE173" s="34">
        <v>0</v>
      </c>
      <c r="AF173" s="34">
        <v>7839.7612801524647</v>
      </c>
      <c r="AG173" s="136">
        <v>1947</v>
      </c>
      <c r="AH173" s="34">
        <v>6690.1530000000002</v>
      </c>
      <c r="AI173" s="34">
        <v>0</v>
      </c>
      <c r="AJ173" s="34">
        <v>694.40000000000009</v>
      </c>
      <c r="AK173" s="34">
        <v>694.40000000000009</v>
      </c>
      <c r="AL173" s="34">
        <v>1947</v>
      </c>
      <c r="AM173" s="34">
        <v>5995.7529999999997</v>
      </c>
      <c r="AN173" s="34">
        <v>4048.7529999999997</v>
      </c>
      <c r="AO173" s="34">
        <v>10017.031531000002</v>
      </c>
      <c r="AP173" s="34">
        <v>5273.878531000003</v>
      </c>
      <c r="AQ173" s="34">
        <v>4743.1530000000002</v>
      </c>
      <c r="AR173" s="34">
        <v>-14990</v>
      </c>
      <c r="AS173" s="34">
        <v>0</v>
      </c>
    </row>
    <row r="174" spans="2:45" s="1" customFormat="1" ht="12.75" x14ac:dyDescent="0.2">
      <c r="B174" s="31" t="s">
        <v>3798</v>
      </c>
      <c r="C174" s="32" t="s">
        <v>1518</v>
      </c>
      <c r="D174" s="31" t="s">
        <v>1519</v>
      </c>
      <c r="E174" s="31" t="s">
        <v>13</v>
      </c>
      <c r="F174" s="31" t="s">
        <v>11</v>
      </c>
      <c r="G174" s="31" t="s">
        <v>18</v>
      </c>
      <c r="H174" s="31" t="s">
        <v>19</v>
      </c>
      <c r="I174" s="31" t="s">
        <v>10</v>
      </c>
      <c r="J174" s="31" t="s">
        <v>22</v>
      </c>
      <c r="K174" s="31" t="s">
        <v>1520</v>
      </c>
      <c r="L174" s="33">
        <v>926</v>
      </c>
      <c r="M174" s="150">
        <v>35269.978945999996</v>
      </c>
      <c r="N174" s="34">
        <v>-33623.599999999999</v>
      </c>
      <c r="O174" s="34">
        <v>15296.463715481679</v>
      </c>
      <c r="P174" s="30">
        <v>5803.3789459999971</v>
      </c>
      <c r="Q174" s="35">
        <v>3176.429009</v>
      </c>
      <c r="R174" s="36">
        <v>0</v>
      </c>
      <c r="S174" s="36">
        <v>2638.7050171438705</v>
      </c>
      <c r="T174" s="36">
        <v>7069.5713332773039</v>
      </c>
      <c r="U174" s="37">
        <v>9708.3287023327703</v>
      </c>
      <c r="V174" s="38">
        <v>12884.75771133277</v>
      </c>
      <c r="W174" s="34">
        <v>18688.136657332769</v>
      </c>
      <c r="X174" s="34">
        <v>13573.094557625554</v>
      </c>
      <c r="Y174" s="33">
        <v>5115.0420997072142</v>
      </c>
      <c r="Z174" s="144">
        <v>0</v>
      </c>
      <c r="AA174" s="34">
        <v>1204.5489840177249</v>
      </c>
      <c r="AB174" s="34">
        <v>6219.1597711488548</v>
      </c>
      <c r="AC174" s="34">
        <v>3881.53</v>
      </c>
      <c r="AD174" s="34">
        <v>77.879692800000001</v>
      </c>
      <c r="AE174" s="34">
        <v>1570.47</v>
      </c>
      <c r="AF174" s="34">
        <v>12953.588447966578</v>
      </c>
      <c r="AG174" s="136">
        <v>15936</v>
      </c>
      <c r="AH174" s="34">
        <v>15936</v>
      </c>
      <c r="AI174" s="34">
        <v>2503</v>
      </c>
      <c r="AJ174" s="34">
        <v>2503</v>
      </c>
      <c r="AK174" s="34">
        <v>0</v>
      </c>
      <c r="AL174" s="34">
        <v>13433</v>
      </c>
      <c r="AM174" s="34">
        <v>13433</v>
      </c>
      <c r="AN174" s="34">
        <v>0</v>
      </c>
      <c r="AO174" s="34">
        <v>5803.3789459999971</v>
      </c>
      <c r="AP174" s="34">
        <v>5803.3789459999971</v>
      </c>
      <c r="AQ174" s="34">
        <v>0</v>
      </c>
      <c r="AR174" s="34">
        <v>-33623.599999999999</v>
      </c>
      <c r="AS174" s="34">
        <v>0</v>
      </c>
    </row>
    <row r="175" spans="2:45" s="1" customFormat="1" ht="12.75" x14ac:dyDescent="0.2">
      <c r="B175" s="31" t="s">
        <v>3798</v>
      </c>
      <c r="C175" s="32" t="s">
        <v>1280</v>
      </c>
      <c r="D175" s="31" t="s">
        <v>1281</v>
      </c>
      <c r="E175" s="31" t="s">
        <v>13</v>
      </c>
      <c r="F175" s="31" t="s">
        <v>11</v>
      </c>
      <c r="G175" s="31" t="s">
        <v>18</v>
      </c>
      <c r="H175" s="31" t="s">
        <v>19</v>
      </c>
      <c r="I175" s="31" t="s">
        <v>10</v>
      </c>
      <c r="J175" s="31" t="s">
        <v>22</v>
      </c>
      <c r="K175" s="31" t="s">
        <v>1282</v>
      </c>
      <c r="L175" s="33">
        <v>853</v>
      </c>
      <c r="M175" s="150">
        <v>20520.579486000002</v>
      </c>
      <c r="N175" s="34">
        <v>-19043</v>
      </c>
      <c r="O175" s="34">
        <v>13348.712092699114</v>
      </c>
      <c r="P175" s="30">
        <v>6237.6724860000013</v>
      </c>
      <c r="Q175" s="35">
        <v>611.233971</v>
      </c>
      <c r="R175" s="36">
        <v>0</v>
      </c>
      <c r="S175" s="36">
        <v>698.42386628598251</v>
      </c>
      <c r="T175" s="36">
        <v>5863.021302588224</v>
      </c>
      <c r="U175" s="37">
        <v>6561.4805514884856</v>
      </c>
      <c r="V175" s="38">
        <v>7172.7145224884853</v>
      </c>
      <c r="W175" s="34">
        <v>13410.387008488487</v>
      </c>
      <c r="X175" s="34">
        <v>8420.4712679850945</v>
      </c>
      <c r="Y175" s="33">
        <v>4989.915740503393</v>
      </c>
      <c r="Z175" s="144">
        <v>0</v>
      </c>
      <c r="AA175" s="34">
        <v>809.19563266801083</v>
      </c>
      <c r="AB175" s="34">
        <v>8713.0779401456202</v>
      </c>
      <c r="AC175" s="34">
        <v>3575.53</v>
      </c>
      <c r="AD175" s="34">
        <v>0</v>
      </c>
      <c r="AE175" s="34">
        <v>0</v>
      </c>
      <c r="AF175" s="34">
        <v>13097.803572813631</v>
      </c>
      <c r="AG175" s="136">
        <v>0</v>
      </c>
      <c r="AH175" s="34">
        <v>8531.0929999999989</v>
      </c>
      <c r="AI175" s="34">
        <v>0</v>
      </c>
      <c r="AJ175" s="34">
        <v>187.9</v>
      </c>
      <c r="AK175" s="34">
        <v>187.9</v>
      </c>
      <c r="AL175" s="34">
        <v>0</v>
      </c>
      <c r="AM175" s="34">
        <v>8343.1929999999993</v>
      </c>
      <c r="AN175" s="34">
        <v>8343.1929999999993</v>
      </c>
      <c r="AO175" s="34">
        <v>6237.6724860000013</v>
      </c>
      <c r="AP175" s="34">
        <v>-2293.4205139999976</v>
      </c>
      <c r="AQ175" s="34">
        <v>8531.0929999999989</v>
      </c>
      <c r="AR175" s="34">
        <v>-19043</v>
      </c>
      <c r="AS175" s="34">
        <v>0</v>
      </c>
    </row>
    <row r="176" spans="2:45" s="1" customFormat="1" ht="12.75" x14ac:dyDescent="0.2">
      <c r="B176" s="31" t="s">
        <v>3798</v>
      </c>
      <c r="C176" s="32" t="s">
        <v>195</v>
      </c>
      <c r="D176" s="31" t="s">
        <v>196</v>
      </c>
      <c r="E176" s="31" t="s">
        <v>13</v>
      </c>
      <c r="F176" s="31" t="s">
        <v>11</v>
      </c>
      <c r="G176" s="31" t="s">
        <v>18</v>
      </c>
      <c r="H176" s="31" t="s">
        <v>19</v>
      </c>
      <c r="I176" s="31" t="s">
        <v>10</v>
      </c>
      <c r="J176" s="31" t="s">
        <v>12</v>
      </c>
      <c r="K176" s="31" t="s">
        <v>197</v>
      </c>
      <c r="L176" s="33">
        <v>1342</v>
      </c>
      <c r="M176" s="150">
        <v>44209.966327000002</v>
      </c>
      <c r="N176" s="34">
        <v>-21387</v>
      </c>
      <c r="O176" s="34">
        <v>11230.812240487923</v>
      </c>
      <c r="P176" s="30">
        <v>42401.966327000002</v>
      </c>
      <c r="Q176" s="35">
        <v>1626.514177</v>
      </c>
      <c r="R176" s="36">
        <v>0</v>
      </c>
      <c r="S176" s="36">
        <v>533.73060342877636</v>
      </c>
      <c r="T176" s="36">
        <v>2150.2693965712238</v>
      </c>
      <c r="U176" s="37">
        <v>2684.0144734786745</v>
      </c>
      <c r="V176" s="38">
        <v>4310.5286504786745</v>
      </c>
      <c r="W176" s="34">
        <v>46712.49497747868</v>
      </c>
      <c r="X176" s="34">
        <v>1000.7448814287854</v>
      </c>
      <c r="Y176" s="33">
        <v>45711.750096049895</v>
      </c>
      <c r="Z176" s="144">
        <v>0</v>
      </c>
      <c r="AA176" s="34">
        <v>1832.6102096601953</v>
      </c>
      <c r="AB176" s="34">
        <v>9431.1420500976055</v>
      </c>
      <c r="AC176" s="34">
        <v>5625.28</v>
      </c>
      <c r="AD176" s="34">
        <v>561.66249650000009</v>
      </c>
      <c r="AE176" s="34">
        <v>0</v>
      </c>
      <c r="AF176" s="34">
        <v>17450.694756257803</v>
      </c>
      <c r="AG176" s="136">
        <v>25465</v>
      </c>
      <c r="AH176" s="34">
        <v>28760</v>
      </c>
      <c r="AI176" s="34">
        <v>0</v>
      </c>
      <c r="AJ176" s="34">
        <v>3295</v>
      </c>
      <c r="AK176" s="34">
        <v>3295</v>
      </c>
      <c r="AL176" s="34">
        <v>25465</v>
      </c>
      <c r="AM176" s="34">
        <v>25465</v>
      </c>
      <c r="AN176" s="34">
        <v>0</v>
      </c>
      <c r="AO176" s="34">
        <v>42401.966327000002</v>
      </c>
      <c r="AP176" s="34">
        <v>39106.966327000002</v>
      </c>
      <c r="AQ176" s="34">
        <v>3295</v>
      </c>
      <c r="AR176" s="34">
        <v>-21387</v>
      </c>
      <c r="AS176" s="34">
        <v>0</v>
      </c>
    </row>
    <row r="177" spans="2:45" s="1" customFormat="1" ht="12.75" x14ac:dyDescent="0.2">
      <c r="B177" s="31" t="s">
        <v>3798</v>
      </c>
      <c r="C177" s="32" t="s">
        <v>3764</v>
      </c>
      <c r="D177" s="31" t="s">
        <v>3765</v>
      </c>
      <c r="E177" s="31" t="s">
        <v>13</v>
      </c>
      <c r="F177" s="31" t="s">
        <v>11</v>
      </c>
      <c r="G177" s="31" t="s">
        <v>18</v>
      </c>
      <c r="H177" s="31" t="s">
        <v>19</v>
      </c>
      <c r="I177" s="31" t="s">
        <v>10</v>
      </c>
      <c r="J177" s="31" t="s">
        <v>15</v>
      </c>
      <c r="K177" s="31" t="s">
        <v>3766</v>
      </c>
      <c r="L177" s="33">
        <v>27411</v>
      </c>
      <c r="M177" s="150">
        <v>1707747.3979909997</v>
      </c>
      <c r="N177" s="34">
        <v>-1192435</v>
      </c>
      <c r="O177" s="34">
        <v>567720.17007969972</v>
      </c>
      <c r="P177" s="30">
        <v>1169699.3979909997</v>
      </c>
      <c r="Q177" s="35">
        <v>123014.187124</v>
      </c>
      <c r="R177" s="36">
        <v>0</v>
      </c>
      <c r="S177" s="36">
        <v>44949.922150874401</v>
      </c>
      <c r="T177" s="36">
        <v>9872.0778491255987</v>
      </c>
      <c r="U177" s="37">
        <v>54822.295627812178</v>
      </c>
      <c r="V177" s="38">
        <v>177836.48275181217</v>
      </c>
      <c r="W177" s="34">
        <v>1347535.8807428118</v>
      </c>
      <c r="X177" s="34">
        <v>84281.104032874573</v>
      </c>
      <c r="Y177" s="33">
        <v>1263254.7767099373</v>
      </c>
      <c r="Z177" s="144">
        <v>0</v>
      </c>
      <c r="AA177" s="34">
        <v>90849.521673646814</v>
      </c>
      <c r="AB177" s="34">
        <v>427304.66575865302</v>
      </c>
      <c r="AC177" s="34">
        <v>114899.04</v>
      </c>
      <c r="AD177" s="34">
        <v>24701.31167816963</v>
      </c>
      <c r="AE177" s="34">
        <v>13193.85</v>
      </c>
      <c r="AF177" s="34">
        <v>670948.38911046949</v>
      </c>
      <c r="AG177" s="136">
        <v>613143</v>
      </c>
      <c r="AH177" s="34">
        <v>687547</v>
      </c>
      <c r="AI177" s="34">
        <v>74376</v>
      </c>
      <c r="AJ177" s="34">
        <v>148780</v>
      </c>
      <c r="AK177" s="34">
        <v>74404</v>
      </c>
      <c r="AL177" s="34">
        <v>538767</v>
      </c>
      <c r="AM177" s="34">
        <v>538767</v>
      </c>
      <c r="AN177" s="34">
        <v>0</v>
      </c>
      <c r="AO177" s="34">
        <v>1169699.3979909997</v>
      </c>
      <c r="AP177" s="34">
        <v>1095295.3979909997</v>
      </c>
      <c r="AQ177" s="34">
        <v>74404</v>
      </c>
      <c r="AR177" s="34">
        <v>-1192435</v>
      </c>
      <c r="AS177" s="34">
        <v>0</v>
      </c>
    </row>
    <row r="178" spans="2:45" s="1" customFormat="1" ht="12.75" x14ac:dyDescent="0.2">
      <c r="B178" s="31" t="s">
        <v>3798</v>
      </c>
      <c r="C178" s="32" t="s">
        <v>1082</v>
      </c>
      <c r="D178" s="31" t="s">
        <v>1083</v>
      </c>
      <c r="E178" s="31" t="s">
        <v>13</v>
      </c>
      <c r="F178" s="31" t="s">
        <v>11</v>
      </c>
      <c r="G178" s="31" t="s">
        <v>18</v>
      </c>
      <c r="H178" s="31" t="s">
        <v>19</v>
      </c>
      <c r="I178" s="31" t="s">
        <v>10</v>
      </c>
      <c r="J178" s="31" t="s">
        <v>22</v>
      </c>
      <c r="K178" s="31" t="s">
        <v>1084</v>
      </c>
      <c r="L178" s="33">
        <v>273</v>
      </c>
      <c r="M178" s="150">
        <v>10286.440508</v>
      </c>
      <c r="N178" s="34">
        <v>-11589</v>
      </c>
      <c r="O178" s="34">
        <v>2320.3411870866953</v>
      </c>
      <c r="P178" s="30">
        <v>-593.74649200000067</v>
      </c>
      <c r="Q178" s="35">
        <v>661.73475099999996</v>
      </c>
      <c r="R178" s="36">
        <v>593.74649200000067</v>
      </c>
      <c r="S178" s="36">
        <v>385.47976000014796</v>
      </c>
      <c r="T178" s="36">
        <v>1643.4947187084781</v>
      </c>
      <c r="U178" s="37">
        <v>2622.7351137399378</v>
      </c>
      <c r="V178" s="38">
        <v>3284.4698647399377</v>
      </c>
      <c r="W178" s="34">
        <v>3284.4698647399377</v>
      </c>
      <c r="X178" s="34">
        <v>2718.6757760868431</v>
      </c>
      <c r="Y178" s="33">
        <v>565.7940886530946</v>
      </c>
      <c r="Z178" s="144">
        <v>0</v>
      </c>
      <c r="AA178" s="34">
        <v>1121.8374168959763</v>
      </c>
      <c r="AB178" s="34">
        <v>1591.7458534692416</v>
      </c>
      <c r="AC178" s="34">
        <v>1144.3399999999999</v>
      </c>
      <c r="AD178" s="34">
        <v>86</v>
      </c>
      <c r="AE178" s="34">
        <v>450.73</v>
      </c>
      <c r="AF178" s="34">
        <v>4394.6532703652174</v>
      </c>
      <c r="AG178" s="136">
        <v>0</v>
      </c>
      <c r="AH178" s="34">
        <v>2823.8129999999996</v>
      </c>
      <c r="AI178" s="34">
        <v>0</v>
      </c>
      <c r="AJ178" s="34">
        <v>153.60000000000002</v>
      </c>
      <c r="AK178" s="34">
        <v>153.60000000000002</v>
      </c>
      <c r="AL178" s="34">
        <v>0</v>
      </c>
      <c r="AM178" s="34">
        <v>2670.2129999999997</v>
      </c>
      <c r="AN178" s="34">
        <v>2670.2129999999997</v>
      </c>
      <c r="AO178" s="34">
        <v>-593.74649200000067</v>
      </c>
      <c r="AP178" s="34">
        <v>-3417.5594920000003</v>
      </c>
      <c r="AQ178" s="34">
        <v>2823.8129999999996</v>
      </c>
      <c r="AR178" s="34">
        <v>-11589</v>
      </c>
      <c r="AS178" s="34">
        <v>0</v>
      </c>
    </row>
    <row r="179" spans="2:45" s="1" customFormat="1" ht="12.75" x14ac:dyDescent="0.2">
      <c r="B179" s="31" t="s">
        <v>3798</v>
      </c>
      <c r="C179" s="32" t="s">
        <v>725</v>
      </c>
      <c r="D179" s="31" t="s">
        <v>726</v>
      </c>
      <c r="E179" s="31" t="s">
        <v>13</v>
      </c>
      <c r="F179" s="31" t="s">
        <v>11</v>
      </c>
      <c r="G179" s="31" t="s">
        <v>18</v>
      </c>
      <c r="H179" s="31" t="s">
        <v>19</v>
      </c>
      <c r="I179" s="31" t="s">
        <v>10</v>
      </c>
      <c r="J179" s="31" t="s">
        <v>22</v>
      </c>
      <c r="K179" s="31" t="s">
        <v>727</v>
      </c>
      <c r="L179" s="33">
        <v>675</v>
      </c>
      <c r="M179" s="150">
        <v>55691.309362</v>
      </c>
      <c r="N179" s="34">
        <v>-20672</v>
      </c>
      <c r="O179" s="34">
        <v>13360.633576411808</v>
      </c>
      <c r="P179" s="30">
        <v>42917.284361999999</v>
      </c>
      <c r="Q179" s="35">
        <v>2819.192395</v>
      </c>
      <c r="R179" s="36">
        <v>0</v>
      </c>
      <c r="S179" s="36">
        <v>1232.0285554290444</v>
      </c>
      <c r="T179" s="36">
        <v>117.97144457095555</v>
      </c>
      <c r="U179" s="37">
        <v>1350.0072798793631</v>
      </c>
      <c r="V179" s="38">
        <v>4169.1996748793626</v>
      </c>
      <c r="W179" s="34">
        <v>47086.484036879359</v>
      </c>
      <c r="X179" s="34">
        <v>2310.0535414290425</v>
      </c>
      <c r="Y179" s="33">
        <v>44776.430495450317</v>
      </c>
      <c r="Z179" s="144">
        <v>0</v>
      </c>
      <c r="AA179" s="34">
        <v>909.35068119781306</v>
      </c>
      <c r="AB179" s="34">
        <v>4065.761935771719</v>
      </c>
      <c r="AC179" s="34">
        <v>2829.41</v>
      </c>
      <c r="AD179" s="34">
        <v>297</v>
      </c>
      <c r="AE179" s="34">
        <v>0</v>
      </c>
      <c r="AF179" s="34">
        <v>8101.5226169695316</v>
      </c>
      <c r="AG179" s="136">
        <v>0</v>
      </c>
      <c r="AH179" s="34">
        <v>8820.9749999999985</v>
      </c>
      <c r="AI179" s="34">
        <v>0</v>
      </c>
      <c r="AJ179" s="34">
        <v>2218.8000000000002</v>
      </c>
      <c r="AK179" s="34">
        <v>2218.8000000000002</v>
      </c>
      <c r="AL179" s="34">
        <v>0</v>
      </c>
      <c r="AM179" s="34">
        <v>6602.1749999999993</v>
      </c>
      <c r="AN179" s="34">
        <v>6602.1749999999993</v>
      </c>
      <c r="AO179" s="34">
        <v>42917.284361999999</v>
      </c>
      <c r="AP179" s="34">
        <v>34096.309362</v>
      </c>
      <c r="AQ179" s="34">
        <v>8820.9749999999985</v>
      </c>
      <c r="AR179" s="34">
        <v>-20672</v>
      </c>
      <c r="AS179" s="34">
        <v>0</v>
      </c>
    </row>
    <row r="180" spans="2:45" s="1" customFormat="1" ht="12.75" x14ac:dyDescent="0.2">
      <c r="B180" s="31" t="s">
        <v>3798</v>
      </c>
      <c r="C180" s="32" t="s">
        <v>629</v>
      </c>
      <c r="D180" s="31" t="s">
        <v>630</v>
      </c>
      <c r="E180" s="31" t="s">
        <v>13</v>
      </c>
      <c r="F180" s="31" t="s">
        <v>11</v>
      </c>
      <c r="G180" s="31" t="s">
        <v>18</v>
      </c>
      <c r="H180" s="31" t="s">
        <v>19</v>
      </c>
      <c r="I180" s="31" t="s">
        <v>10</v>
      </c>
      <c r="J180" s="31" t="s">
        <v>21</v>
      </c>
      <c r="K180" s="31" t="s">
        <v>631</v>
      </c>
      <c r="L180" s="33">
        <v>18537</v>
      </c>
      <c r="M180" s="150">
        <v>934659.11017500004</v>
      </c>
      <c r="N180" s="34">
        <v>-721814</v>
      </c>
      <c r="O180" s="34">
        <v>439615.80518465454</v>
      </c>
      <c r="P180" s="30">
        <v>-390444.09982499998</v>
      </c>
      <c r="Q180" s="35">
        <v>86729.82978</v>
      </c>
      <c r="R180" s="36">
        <v>390444.09982499998</v>
      </c>
      <c r="S180" s="36">
        <v>58281.252881165245</v>
      </c>
      <c r="T180" s="36">
        <v>317084.30374472606</v>
      </c>
      <c r="U180" s="37">
        <v>765813.78608193877</v>
      </c>
      <c r="V180" s="38">
        <v>852543.6158619388</v>
      </c>
      <c r="W180" s="34">
        <v>852543.6158619388</v>
      </c>
      <c r="X180" s="34">
        <v>513159.42082781985</v>
      </c>
      <c r="Y180" s="33">
        <v>339384.19503411895</v>
      </c>
      <c r="Z180" s="144">
        <v>0</v>
      </c>
      <c r="AA180" s="34">
        <v>106265.98538387852</v>
      </c>
      <c r="AB180" s="34">
        <v>284956.31351106777</v>
      </c>
      <c r="AC180" s="34">
        <v>77701.78</v>
      </c>
      <c r="AD180" s="34">
        <v>27451.080992511623</v>
      </c>
      <c r="AE180" s="34">
        <v>5006.83</v>
      </c>
      <c r="AF180" s="34">
        <v>501381.98988745792</v>
      </c>
      <c r="AG180" s="136">
        <v>170000</v>
      </c>
      <c r="AH180" s="34">
        <v>269277.78999999998</v>
      </c>
      <c r="AI180" s="34">
        <v>0</v>
      </c>
      <c r="AJ180" s="34">
        <v>60365.8</v>
      </c>
      <c r="AK180" s="34">
        <v>60365.8</v>
      </c>
      <c r="AL180" s="34">
        <v>170000</v>
      </c>
      <c r="AM180" s="34">
        <v>208911.99</v>
      </c>
      <c r="AN180" s="34">
        <v>38911.989999999991</v>
      </c>
      <c r="AO180" s="34">
        <v>-390444.09982499998</v>
      </c>
      <c r="AP180" s="34">
        <v>-489721.88982499996</v>
      </c>
      <c r="AQ180" s="34">
        <v>99277.789999999979</v>
      </c>
      <c r="AR180" s="34">
        <v>-721814</v>
      </c>
      <c r="AS180" s="34">
        <v>0</v>
      </c>
    </row>
    <row r="181" spans="2:45" s="1" customFormat="1" ht="12.75" x14ac:dyDescent="0.2">
      <c r="B181" s="31" t="s">
        <v>3798</v>
      </c>
      <c r="C181" s="32" t="s">
        <v>567</v>
      </c>
      <c r="D181" s="31" t="s">
        <v>568</v>
      </c>
      <c r="E181" s="31" t="s">
        <v>13</v>
      </c>
      <c r="F181" s="31" t="s">
        <v>11</v>
      </c>
      <c r="G181" s="31" t="s">
        <v>18</v>
      </c>
      <c r="H181" s="31" t="s">
        <v>19</v>
      </c>
      <c r="I181" s="31" t="s">
        <v>10</v>
      </c>
      <c r="J181" s="31" t="s">
        <v>22</v>
      </c>
      <c r="K181" s="31" t="s">
        <v>569</v>
      </c>
      <c r="L181" s="33">
        <v>977</v>
      </c>
      <c r="M181" s="150">
        <v>35078.574093000003</v>
      </c>
      <c r="N181" s="34">
        <v>-12627</v>
      </c>
      <c r="O181" s="34">
        <v>2813.5643949188689</v>
      </c>
      <c r="P181" s="30">
        <v>1072.774093</v>
      </c>
      <c r="Q181" s="35">
        <v>1502.2896989999999</v>
      </c>
      <c r="R181" s="36">
        <v>0</v>
      </c>
      <c r="S181" s="36">
        <v>821.57770971460116</v>
      </c>
      <c r="T181" s="36">
        <v>1132.422290285399</v>
      </c>
      <c r="U181" s="37">
        <v>1954.0105369513151</v>
      </c>
      <c r="V181" s="38">
        <v>3456.3002359513148</v>
      </c>
      <c r="W181" s="34">
        <v>4529.0743289513148</v>
      </c>
      <c r="X181" s="34">
        <v>2497.8393046334695</v>
      </c>
      <c r="Y181" s="33">
        <v>2031.2350243178453</v>
      </c>
      <c r="Z181" s="144">
        <v>0</v>
      </c>
      <c r="AA181" s="34">
        <v>1249.7232393793947</v>
      </c>
      <c r="AB181" s="34">
        <v>5877.1457879090576</v>
      </c>
      <c r="AC181" s="34">
        <v>5926.7000000000007</v>
      </c>
      <c r="AD181" s="34">
        <v>233.13375199999999</v>
      </c>
      <c r="AE181" s="34">
        <v>0</v>
      </c>
      <c r="AF181" s="34">
        <v>13286.702779288453</v>
      </c>
      <c r="AG181" s="136">
        <v>10402</v>
      </c>
      <c r="AH181" s="34">
        <v>13455.2</v>
      </c>
      <c r="AI181" s="34">
        <v>0</v>
      </c>
      <c r="AJ181" s="34">
        <v>3053.2000000000003</v>
      </c>
      <c r="AK181" s="34">
        <v>3053.2000000000003</v>
      </c>
      <c r="AL181" s="34">
        <v>10402</v>
      </c>
      <c r="AM181" s="34">
        <v>10402</v>
      </c>
      <c r="AN181" s="34">
        <v>0</v>
      </c>
      <c r="AO181" s="34">
        <v>1072.774093</v>
      </c>
      <c r="AP181" s="34">
        <v>-1980.4259070000003</v>
      </c>
      <c r="AQ181" s="34">
        <v>3053.2000000000007</v>
      </c>
      <c r="AR181" s="34">
        <v>-12627</v>
      </c>
      <c r="AS181" s="34">
        <v>0</v>
      </c>
    </row>
    <row r="182" spans="2:45" s="1" customFormat="1" ht="12.75" x14ac:dyDescent="0.2">
      <c r="B182" s="31" t="s">
        <v>3798</v>
      </c>
      <c r="C182" s="32" t="s">
        <v>3761</v>
      </c>
      <c r="D182" s="31" t="s">
        <v>3762</v>
      </c>
      <c r="E182" s="31" t="s">
        <v>13</v>
      </c>
      <c r="F182" s="31" t="s">
        <v>11</v>
      </c>
      <c r="G182" s="31" t="s">
        <v>18</v>
      </c>
      <c r="H182" s="31" t="s">
        <v>19</v>
      </c>
      <c r="I182" s="31" t="s">
        <v>10</v>
      </c>
      <c r="J182" s="31" t="s">
        <v>22</v>
      </c>
      <c r="K182" s="31" t="s">
        <v>3763</v>
      </c>
      <c r="L182" s="33">
        <v>963</v>
      </c>
      <c r="M182" s="150">
        <v>51179.796691999996</v>
      </c>
      <c r="N182" s="34">
        <v>16199</v>
      </c>
      <c r="O182" s="34">
        <v>0</v>
      </c>
      <c r="P182" s="30">
        <v>72815.796692000004</v>
      </c>
      <c r="Q182" s="35">
        <v>2462.1114899999998</v>
      </c>
      <c r="R182" s="36">
        <v>0</v>
      </c>
      <c r="S182" s="36">
        <v>2813.3210994296519</v>
      </c>
      <c r="T182" s="36">
        <v>-47.952913433419326</v>
      </c>
      <c r="U182" s="37">
        <v>2765.3830982531126</v>
      </c>
      <c r="V182" s="38">
        <v>5227.4945882531119</v>
      </c>
      <c r="W182" s="34">
        <v>78043.291280253121</v>
      </c>
      <c r="X182" s="34">
        <v>5274.9770614296722</v>
      </c>
      <c r="Y182" s="33">
        <v>72768.314218823449</v>
      </c>
      <c r="Z182" s="144">
        <v>0</v>
      </c>
      <c r="AA182" s="34">
        <v>1771.3525522888833</v>
      </c>
      <c r="AB182" s="34">
        <v>6522.5851575526631</v>
      </c>
      <c r="AC182" s="34">
        <v>4036.62</v>
      </c>
      <c r="AD182" s="34">
        <v>2077.3965276500003</v>
      </c>
      <c r="AE182" s="34">
        <v>4126.2</v>
      </c>
      <c r="AF182" s="34">
        <v>18534.154237491544</v>
      </c>
      <c r="AG182" s="136">
        <v>19608</v>
      </c>
      <c r="AH182" s="34">
        <v>19608</v>
      </c>
      <c r="AI182" s="34">
        <v>0</v>
      </c>
      <c r="AJ182" s="34">
        <v>0</v>
      </c>
      <c r="AK182" s="34">
        <v>0</v>
      </c>
      <c r="AL182" s="34">
        <v>19608</v>
      </c>
      <c r="AM182" s="34">
        <v>19608</v>
      </c>
      <c r="AN182" s="34">
        <v>0</v>
      </c>
      <c r="AO182" s="34">
        <v>72815.796692000004</v>
      </c>
      <c r="AP182" s="34">
        <v>72815.796692000004</v>
      </c>
      <c r="AQ182" s="34">
        <v>0</v>
      </c>
      <c r="AR182" s="34">
        <v>16199</v>
      </c>
      <c r="AS182" s="34">
        <v>0</v>
      </c>
    </row>
    <row r="183" spans="2:45" s="1" customFormat="1" ht="12.75" x14ac:dyDescent="0.2">
      <c r="B183" s="31" t="s">
        <v>3798</v>
      </c>
      <c r="C183" s="32" t="s">
        <v>2237</v>
      </c>
      <c r="D183" s="31" t="s">
        <v>2238</v>
      </c>
      <c r="E183" s="31" t="s">
        <v>13</v>
      </c>
      <c r="F183" s="31" t="s">
        <v>11</v>
      </c>
      <c r="G183" s="31" t="s">
        <v>18</v>
      </c>
      <c r="H183" s="31" t="s">
        <v>19</v>
      </c>
      <c r="I183" s="31" t="s">
        <v>10</v>
      </c>
      <c r="J183" s="31" t="s">
        <v>12</v>
      </c>
      <c r="K183" s="31" t="s">
        <v>2239</v>
      </c>
      <c r="L183" s="33">
        <v>2054</v>
      </c>
      <c r="M183" s="150">
        <v>83584.295247999995</v>
      </c>
      <c r="N183" s="34">
        <v>-5539</v>
      </c>
      <c r="O183" s="34">
        <v>0</v>
      </c>
      <c r="P183" s="30">
        <v>72407.595247999998</v>
      </c>
      <c r="Q183" s="35">
        <v>5295.0934509999997</v>
      </c>
      <c r="R183" s="36">
        <v>0</v>
      </c>
      <c r="S183" s="36">
        <v>3811.0830845728919</v>
      </c>
      <c r="T183" s="36">
        <v>296.91691542710805</v>
      </c>
      <c r="U183" s="37">
        <v>4108.0221524032768</v>
      </c>
      <c r="V183" s="38">
        <v>9403.1156034032756</v>
      </c>
      <c r="W183" s="34">
        <v>81810.710851403273</v>
      </c>
      <c r="X183" s="34">
        <v>7145.780783572889</v>
      </c>
      <c r="Y183" s="33">
        <v>74664.930067830384</v>
      </c>
      <c r="Z183" s="144">
        <v>0</v>
      </c>
      <c r="AA183" s="34">
        <v>3377.2850271385037</v>
      </c>
      <c r="AB183" s="34">
        <v>16890.324968944795</v>
      </c>
      <c r="AC183" s="34">
        <v>8609.7800000000007</v>
      </c>
      <c r="AD183" s="34">
        <v>1354.265672</v>
      </c>
      <c r="AE183" s="34">
        <v>313.55</v>
      </c>
      <c r="AF183" s="34">
        <v>30545.205668083301</v>
      </c>
      <c r="AG183" s="136">
        <v>33970</v>
      </c>
      <c r="AH183" s="34">
        <v>36788.300000000003</v>
      </c>
      <c r="AI183" s="34">
        <v>0</v>
      </c>
      <c r="AJ183" s="34">
        <v>2818.3</v>
      </c>
      <c r="AK183" s="34">
        <v>2818.3</v>
      </c>
      <c r="AL183" s="34">
        <v>33970</v>
      </c>
      <c r="AM183" s="34">
        <v>33970</v>
      </c>
      <c r="AN183" s="34">
        <v>0</v>
      </c>
      <c r="AO183" s="34">
        <v>72407.595247999998</v>
      </c>
      <c r="AP183" s="34">
        <v>69589.295247999995</v>
      </c>
      <c r="AQ183" s="34">
        <v>2818.3000000000029</v>
      </c>
      <c r="AR183" s="34">
        <v>-5539</v>
      </c>
      <c r="AS183" s="34">
        <v>0</v>
      </c>
    </row>
    <row r="184" spans="2:45" s="1" customFormat="1" ht="12.75" x14ac:dyDescent="0.2">
      <c r="B184" s="31" t="s">
        <v>3798</v>
      </c>
      <c r="C184" s="32" t="s">
        <v>2492</v>
      </c>
      <c r="D184" s="31" t="s">
        <v>2493</v>
      </c>
      <c r="E184" s="31" t="s">
        <v>13</v>
      </c>
      <c r="F184" s="31" t="s">
        <v>11</v>
      </c>
      <c r="G184" s="31" t="s">
        <v>18</v>
      </c>
      <c r="H184" s="31" t="s">
        <v>19</v>
      </c>
      <c r="I184" s="31" t="s">
        <v>10</v>
      </c>
      <c r="J184" s="31" t="s">
        <v>12</v>
      </c>
      <c r="K184" s="31" t="s">
        <v>2494</v>
      </c>
      <c r="L184" s="33">
        <v>3084</v>
      </c>
      <c r="M184" s="150">
        <v>88217.761851000003</v>
      </c>
      <c r="N184" s="34">
        <v>-78402</v>
      </c>
      <c r="O184" s="34">
        <v>36152.538125121784</v>
      </c>
      <c r="P184" s="30">
        <v>102131.761851</v>
      </c>
      <c r="Q184" s="35">
        <v>7117.054322</v>
      </c>
      <c r="R184" s="36">
        <v>0</v>
      </c>
      <c r="S184" s="36">
        <v>3515.6328582870642</v>
      </c>
      <c r="T184" s="36">
        <v>2652.3671417129358</v>
      </c>
      <c r="U184" s="37">
        <v>6168.0332609599336</v>
      </c>
      <c r="V184" s="38">
        <v>13285.087582959934</v>
      </c>
      <c r="W184" s="34">
        <v>115416.84943395994</v>
      </c>
      <c r="X184" s="34">
        <v>6591.8116092870769</v>
      </c>
      <c r="Y184" s="33">
        <v>108825.03782467287</v>
      </c>
      <c r="Z184" s="144">
        <v>0</v>
      </c>
      <c r="AA184" s="34">
        <v>1599.5254818939127</v>
      </c>
      <c r="AB184" s="34">
        <v>14064.776859546331</v>
      </c>
      <c r="AC184" s="34">
        <v>12927.24</v>
      </c>
      <c r="AD184" s="34">
        <v>1590.8539609191198</v>
      </c>
      <c r="AE184" s="34">
        <v>0</v>
      </c>
      <c r="AF184" s="34">
        <v>30182.396302359364</v>
      </c>
      <c r="AG184" s="136">
        <v>115908</v>
      </c>
      <c r="AH184" s="34">
        <v>116268</v>
      </c>
      <c r="AI184" s="34">
        <v>0</v>
      </c>
      <c r="AJ184" s="34">
        <v>360</v>
      </c>
      <c r="AK184" s="34">
        <v>360</v>
      </c>
      <c r="AL184" s="34">
        <v>115908</v>
      </c>
      <c r="AM184" s="34">
        <v>115908</v>
      </c>
      <c r="AN184" s="34">
        <v>0</v>
      </c>
      <c r="AO184" s="34">
        <v>102131.761851</v>
      </c>
      <c r="AP184" s="34">
        <v>101771.761851</v>
      </c>
      <c r="AQ184" s="34">
        <v>360</v>
      </c>
      <c r="AR184" s="34">
        <v>-78402</v>
      </c>
      <c r="AS184" s="34">
        <v>0</v>
      </c>
    </row>
    <row r="185" spans="2:45" s="1" customFormat="1" ht="12.75" x14ac:dyDescent="0.2">
      <c r="B185" s="31" t="s">
        <v>3798</v>
      </c>
      <c r="C185" s="32" t="s">
        <v>2621</v>
      </c>
      <c r="D185" s="31" t="s">
        <v>2622</v>
      </c>
      <c r="E185" s="31" t="s">
        <v>13</v>
      </c>
      <c r="F185" s="31" t="s">
        <v>11</v>
      </c>
      <c r="G185" s="31" t="s">
        <v>18</v>
      </c>
      <c r="H185" s="31" t="s">
        <v>19</v>
      </c>
      <c r="I185" s="31" t="s">
        <v>10</v>
      </c>
      <c r="J185" s="31" t="s">
        <v>22</v>
      </c>
      <c r="K185" s="31" t="s">
        <v>2623</v>
      </c>
      <c r="L185" s="33">
        <v>477</v>
      </c>
      <c r="M185" s="150">
        <v>22556.913380000002</v>
      </c>
      <c r="N185" s="34">
        <v>-10274</v>
      </c>
      <c r="O185" s="34">
        <v>5287.138651181157</v>
      </c>
      <c r="P185" s="30">
        <v>-320.24961999999869</v>
      </c>
      <c r="Q185" s="35">
        <v>743.61178299999995</v>
      </c>
      <c r="R185" s="36">
        <v>320.24961999999869</v>
      </c>
      <c r="S185" s="36">
        <v>554.31855542878429</v>
      </c>
      <c r="T185" s="36">
        <v>4449.7229371811591</v>
      </c>
      <c r="U185" s="37">
        <v>5324.3198238669738</v>
      </c>
      <c r="V185" s="38">
        <v>6067.9316068669741</v>
      </c>
      <c r="W185" s="34">
        <v>6067.9316068669741</v>
      </c>
      <c r="X185" s="34">
        <v>6067.9028956099419</v>
      </c>
      <c r="Y185" s="33">
        <v>2.8711257032227881E-2</v>
      </c>
      <c r="Z185" s="144">
        <v>0</v>
      </c>
      <c r="AA185" s="34">
        <v>947.0329415278801</v>
      </c>
      <c r="AB185" s="34">
        <v>3425.8522477006563</v>
      </c>
      <c r="AC185" s="34">
        <v>3732.16</v>
      </c>
      <c r="AD185" s="34">
        <v>0</v>
      </c>
      <c r="AE185" s="34">
        <v>351.18</v>
      </c>
      <c r="AF185" s="34">
        <v>8456.2251892285367</v>
      </c>
      <c r="AG185" s="136">
        <v>1610</v>
      </c>
      <c r="AH185" s="34">
        <v>5140.8369999999995</v>
      </c>
      <c r="AI185" s="34">
        <v>0</v>
      </c>
      <c r="AJ185" s="34">
        <v>475.3</v>
      </c>
      <c r="AK185" s="34">
        <v>475.3</v>
      </c>
      <c r="AL185" s="34">
        <v>1610</v>
      </c>
      <c r="AM185" s="34">
        <v>4665.5369999999994</v>
      </c>
      <c r="AN185" s="34">
        <v>3055.5369999999994</v>
      </c>
      <c r="AO185" s="34">
        <v>-320.24961999999869</v>
      </c>
      <c r="AP185" s="34">
        <v>-3851.0866199999982</v>
      </c>
      <c r="AQ185" s="34">
        <v>3530.8369999999995</v>
      </c>
      <c r="AR185" s="34">
        <v>-10274</v>
      </c>
      <c r="AS185" s="34">
        <v>0</v>
      </c>
    </row>
    <row r="186" spans="2:45" s="1" customFormat="1" ht="12.75" x14ac:dyDescent="0.2">
      <c r="B186" s="31" t="s">
        <v>3798</v>
      </c>
      <c r="C186" s="32" t="s">
        <v>1626</v>
      </c>
      <c r="D186" s="31" t="s">
        <v>1627</v>
      </c>
      <c r="E186" s="31" t="s">
        <v>13</v>
      </c>
      <c r="F186" s="31" t="s">
        <v>11</v>
      </c>
      <c r="G186" s="31" t="s">
        <v>18</v>
      </c>
      <c r="H186" s="31" t="s">
        <v>19</v>
      </c>
      <c r="I186" s="31" t="s">
        <v>10</v>
      </c>
      <c r="J186" s="31" t="s">
        <v>22</v>
      </c>
      <c r="K186" s="31" t="s">
        <v>1628</v>
      </c>
      <c r="L186" s="33">
        <v>891</v>
      </c>
      <c r="M186" s="150">
        <v>72376.170396999994</v>
      </c>
      <c r="N186" s="34">
        <v>-62873</v>
      </c>
      <c r="O186" s="34">
        <v>43602.025389949413</v>
      </c>
      <c r="P186" s="30">
        <v>66898.170396999994</v>
      </c>
      <c r="Q186" s="35">
        <v>3804.287276</v>
      </c>
      <c r="R186" s="36">
        <v>0</v>
      </c>
      <c r="S186" s="36">
        <v>975.27768114323169</v>
      </c>
      <c r="T186" s="36">
        <v>806.72231885676831</v>
      </c>
      <c r="U186" s="37">
        <v>1782.0096094407593</v>
      </c>
      <c r="V186" s="38">
        <v>5586.2968854407591</v>
      </c>
      <c r="W186" s="34">
        <v>72484.467282440746</v>
      </c>
      <c r="X186" s="34">
        <v>1828.6456521432119</v>
      </c>
      <c r="Y186" s="33">
        <v>70655.821630297534</v>
      </c>
      <c r="Z186" s="144">
        <v>0</v>
      </c>
      <c r="AA186" s="34">
        <v>781.55972488106227</v>
      </c>
      <c r="AB186" s="34">
        <v>7141.3374576529131</v>
      </c>
      <c r="AC186" s="34">
        <v>3734.82</v>
      </c>
      <c r="AD186" s="34">
        <v>1009.871204774</v>
      </c>
      <c r="AE186" s="34">
        <v>0</v>
      </c>
      <c r="AF186" s="34">
        <v>12667.588387307977</v>
      </c>
      <c r="AG186" s="136">
        <v>55027</v>
      </c>
      <c r="AH186" s="34">
        <v>59872</v>
      </c>
      <c r="AI186" s="34">
        <v>1350</v>
      </c>
      <c r="AJ186" s="34">
        <v>6195</v>
      </c>
      <c r="AK186" s="34">
        <v>4845</v>
      </c>
      <c r="AL186" s="34">
        <v>53677</v>
      </c>
      <c r="AM186" s="34">
        <v>53677</v>
      </c>
      <c r="AN186" s="34">
        <v>0</v>
      </c>
      <c r="AO186" s="34">
        <v>66898.170396999994</v>
      </c>
      <c r="AP186" s="34">
        <v>62053.170396999994</v>
      </c>
      <c r="AQ186" s="34">
        <v>4845</v>
      </c>
      <c r="AR186" s="34">
        <v>-62873</v>
      </c>
      <c r="AS186" s="34">
        <v>0</v>
      </c>
    </row>
    <row r="187" spans="2:45" s="1" customFormat="1" ht="12.75" x14ac:dyDescent="0.2">
      <c r="B187" s="31" t="s">
        <v>3798</v>
      </c>
      <c r="C187" s="32" t="s">
        <v>2318</v>
      </c>
      <c r="D187" s="31" t="s">
        <v>2319</v>
      </c>
      <c r="E187" s="31" t="s">
        <v>13</v>
      </c>
      <c r="F187" s="31" t="s">
        <v>11</v>
      </c>
      <c r="G187" s="31" t="s">
        <v>18</v>
      </c>
      <c r="H187" s="31" t="s">
        <v>19</v>
      </c>
      <c r="I187" s="31" t="s">
        <v>10</v>
      </c>
      <c r="J187" s="31" t="s">
        <v>22</v>
      </c>
      <c r="K187" s="31" t="s">
        <v>2320</v>
      </c>
      <c r="L187" s="33">
        <v>297</v>
      </c>
      <c r="M187" s="150">
        <v>7870.6015800000005</v>
      </c>
      <c r="N187" s="34">
        <v>2617</v>
      </c>
      <c r="O187" s="34">
        <v>0</v>
      </c>
      <c r="P187" s="30">
        <v>8594.5585800000008</v>
      </c>
      <c r="Q187" s="35">
        <v>0</v>
      </c>
      <c r="R187" s="36">
        <v>0</v>
      </c>
      <c r="S187" s="36">
        <v>104.19026857146856</v>
      </c>
      <c r="T187" s="36">
        <v>489.80973142853145</v>
      </c>
      <c r="U187" s="37">
        <v>594.00320314691976</v>
      </c>
      <c r="V187" s="38">
        <v>594.00320314691976</v>
      </c>
      <c r="W187" s="34">
        <v>9188.5617831469208</v>
      </c>
      <c r="X187" s="34">
        <v>104.19026857146855</v>
      </c>
      <c r="Y187" s="33">
        <v>9084.3715145754522</v>
      </c>
      <c r="Z187" s="144">
        <v>0</v>
      </c>
      <c r="AA187" s="34">
        <v>530.72810005762221</v>
      </c>
      <c r="AB187" s="34">
        <v>1691.208617271951</v>
      </c>
      <c r="AC187" s="34">
        <v>2866.42</v>
      </c>
      <c r="AD187" s="34">
        <v>0</v>
      </c>
      <c r="AE187" s="34">
        <v>0</v>
      </c>
      <c r="AF187" s="34">
        <v>5088.3567173295733</v>
      </c>
      <c r="AG187" s="136">
        <v>500</v>
      </c>
      <c r="AH187" s="34">
        <v>2904.9569999999994</v>
      </c>
      <c r="AI187" s="34">
        <v>0</v>
      </c>
      <c r="AJ187" s="34">
        <v>0</v>
      </c>
      <c r="AK187" s="34">
        <v>0</v>
      </c>
      <c r="AL187" s="34">
        <v>500</v>
      </c>
      <c r="AM187" s="34">
        <v>2904.9569999999994</v>
      </c>
      <c r="AN187" s="34">
        <v>2404.9569999999994</v>
      </c>
      <c r="AO187" s="34">
        <v>8594.5585800000008</v>
      </c>
      <c r="AP187" s="34">
        <v>6189.6015800000014</v>
      </c>
      <c r="AQ187" s="34">
        <v>2404.9569999999985</v>
      </c>
      <c r="AR187" s="34">
        <v>2617</v>
      </c>
      <c r="AS187" s="34">
        <v>0</v>
      </c>
    </row>
    <row r="188" spans="2:45" s="1" customFormat="1" ht="12.75" x14ac:dyDescent="0.2">
      <c r="B188" s="31" t="s">
        <v>3798</v>
      </c>
      <c r="C188" s="32" t="s">
        <v>1413</v>
      </c>
      <c r="D188" s="31" t="s">
        <v>1414</v>
      </c>
      <c r="E188" s="31" t="s">
        <v>13</v>
      </c>
      <c r="F188" s="31" t="s">
        <v>11</v>
      </c>
      <c r="G188" s="31" t="s">
        <v>18</v>
      </c>
      <c r="H188" s="31" t="s">
        <v>19</v>
      </c>
      <c r="I188" s="31" t="s">
        <v>10</v>
      </c>
      <c r="J188" s="31" t="s">
        <v>12</v>
      </c>
      <c r="K188" s="31" t="s">
        <v>1415</v>
      </c>
      <c r="L188" s="33">
        <v>1796</v>
      </c>
      <c r="M188" s="150">
        <v>66559.556589</v>
      </c>
      <c r="N188" s="34">
        <v>-20204</v>
      </c>
      <c r="O188" s="34">
        <v>11663.380441202233</v>
      </c>
      <c r="P188" s="30">
        <v>24197.196588999999</v>
      </c>
      <c r="Q188" s="35">
        <v>3218.1127620000002</v>
      </c>
      <c r="R188" s="36">
        <v>0</v>
      </c>
      <c r="S188" s="36">
        <v>1908.6500685721614</v>
      </c>
      <c r="T188" s="36">
        <v>1683.3499314278386</v>
      </c>
      <c r="U188" s="37">
        <v>3592.0193698716084</v>
      </c>
      <c r="V188" s="38">
        <v>6810.1321318716091</v>
      </c>
      <c r="W188" s="34">
        <v>31007.328720871606</v>
      </c>
      <c r="X188" s="34">
        <v>3578.7188785721592</v>
      </c>
      <c r="Y188" s="33">
        <v>27428.609842299447</v>
      </c>
      <c r="Z188" s="144">
        <v>0</v>
      </c>
      <c r="AA188" s="34">
        <v>2462.9060570685569</v>
      </c>
      <c r="AB188" s="34">
        <v>21816.103343198174</v>
      </c>
      <c r="AC188" s="34">
        <v>7528.32</v>
      </c>
      <c r="AD188" s="34">
        <v>451.06315137500002</v>
      </c>
      <c r="AE188" s="34">
        <v>1108.33</v>
      </c>
      <c r="AF188" s="34">
        <v>33366.722551641731</v>
      </c>
      <c r="AG188" s="136">
        <v>17019</v>
      </c>
      <c r="AH188" s="34">
        <v>25060.639999999999</v>
      </c>
      <c r="AI188" s="34">
        <v>0</v>
      </c>
      <c r="AJ188" s="34">
        <v>4963.4000000000005</v>
      </c>
      <c r="AK188" s="34">
        <v>4963.4000000000005</v>
      </c>
      <c r="AL188" s="34">
        <v>17019</v>
      </c>
      <c r="AM188" s="34">
        <v>20097.239999999998</v>
      </c>
      <c r="AN188" s="34">
        <v>3078.239999999998</v>
      </c>
      <c r="AO188" s="34">
        <v>24197.196588999999</v>
      </c>
      <c r="AP188" s="34">
        <v>16155.556589</v>
      </c>
      <c r="AQ188" s="34">
        <v>8041.6399999999994</v>
      </c>
      <c r="AR188" s="34">
        <v>-20204</v>
      </c>
      <c r="AS188" s="34">
        <v>0</v>
      </c>
    </row>
    <row r="189" spans="2:45" s="1" customFormat="1" ht="12.75" x14ac:dyDescent="0.2">
      <c r="B189" s="31" t="s">
        <v>3798</v>
      </c>
      <c r="C189" s="32" t="s">
        <v>3518</v>
      </c>
      <c r="D189" s="31" t="s">
        <v>3519</v>
      </c>
      <c r="E189" s="31" t="s">
        <v>13</v>
      </c>
      <c r="F189" s="31" t="s">
        <v>11</v>
      </c>
      <c r="G189" s="31" t="s">
        <v>18</v>
      </c>
      <c r="H189" s="31" t="s">
        <v>19</v>
      </c>
      <c r="I189" s="31" t="s">
        <v>10</v>
      </c>
      <c r="J189" s="31" t="s">
        <v>22</v>
      </c>
      <c r="K189" s="31" t="s">
        <v>3520</v>
      </c>
      <c r="L189" s="33">
        <v>659</v>
      </c>
      <c r="M189" s="150">
        <v>19401.961074999999</v>
      </c>
      <c r="N189" s="34">
        <v>-29099</v>
      </c>
      <c r="O189" s="34">
        <v>26908.564371820328</v>
      </c>
      <c r="P189" s="30">
        <v>-2995.3599250000007</v>
      </c>
      <c r="Q189" s="35">
        <v>1264.1569979999999</v>
      </c>
      <c r="R189" s="36">
        <v>2995.3599250000007</v>
      </c>
      <c r="S189" s="36">
        <v>248.49291657152398</v>
      </c>
      <c r="T189" s="36">
        <v>21819.753054820329</v>
      </c>
      <c r="U189" s="37">
        <v>25063.741051967656</v>
      </c>
      <c r="V189" s="38">
        <v>26327.898049967655</v>
      </c>
      <c r="W189" s="34">
        <v>26327.898049967655</v>
      </c>
      <c r="X189" s="34">
        <v>26327.762894391853</v>
      </c>
      <c r="Y189" s="33">
        <v>0.13515557580103632</v>
      </c>
      <c r="Z189" s="144">
        <v>0</v>
      </c>
      <c r="AA189" s="34">
        <v>1022.1314523339461</v>
      </c>
      <c r="AB189" s="34">
        <v>2540.9919668664875</v>
      </c>
      <c r="AC189" s="34">
        <v>2762.34</v>
      </c>
      <c r="AD189" s="34">
        <v>912.42121782000004</v>
      </c>
      <c r="AE189" s="34">
        <v>0</v>
      </c>
      <c r="AF189" s="34">
        <v>7237.8846370204337</v>
      </c>
      <c r="AG189" s="136">
        <v>2067</v>
      </c>
      <c r="AH189" s="34">
        <v>6701.6789999999992</v>
      </c>
      <c r="AI189" s="34">
        <v>0</v>
      </c>
      <c r="AJ189" s="34">
        <v>256</v>
      </c>
      <c r="AK189" s="34">
        <v>256</v>
      </c>
      <c r="AL189" s="34">
        <v>2067</v>
      </c>
      <c r="AM189" s="34">
        <v>6445.6789999999992</v>
      </c>
      <c r="AN189" s="34">
        <v>4378.6789999999992</v>
      </c>
      <c r="AO189" s="34">
        <v>-2995.3599250000007</v>
      </c>
      <c r="AP189" s="34">
        <v>-7630.0389249999998</v>
      </c>
      <c r="AQ189" s="34">
        <v>4634.6789999999992</v>
      </c>
      <c r="AR189" s="34">
        <v>-29099</v>
      </c>
      <c r="AS189" s="34">
        <v>0</v>
      </c>
    </row>
    <row r="190" spans="2:45" s="1" customFormat="1" ht="12.75" x14ac:dyDescent="0.2">
      <c r="B190" s="31" t="s">
        <v>3798</v>
      </c>
      <c r="C190" s="32" t="s">
        <v>3053</v>
      </c>
      <c r="D190" s="31" t="s">
        <v>3054</v>
      </c>
      <c r="E190" s="31" t="s">
        <v>13</v>
      </c>
      <c r="F190" s="31" t="s">
        <v>11</v>
      </c>
      <c r="G190" s="31" t="s">
        <v>18</v>
      </c>
      <c r="H190" s="31" t="s">
        <v>19</v>
      </c>
      <c r="I190" s="31" t="s">
        <v>10</v>
      </c>
      <c r="J190" s="31" t="s">
        <v>12</v>
      </c>
      <c r="K190" s="31" t="s">
        <v>3055</v>
      </c>
      <c r="L190" s="33">
        <v>1191</v>
      </c>
      <c r="M190" s="150">
        <v>48244.695640999998</v>
      </c>
      <c r="N190" s="34">
        <v>-18722.400000000001</v>
      </c>
      <c r="O190" s="34">
        <v>10729.26930738044</v>
      </c>
      <c r="P190" s="30">
        <v>44821.595640999993</v>
      </c>
      <c r="Q190" s="35">
        <v>1306.362517</v>
      </c>
      <c r="R190" s="36">
        <v>0</v>
      </c>
      <c r="S190" s="36">
        <v>296.90930857154257</v>
      </c>
      <c r="T190" s="36">
        <v>2085.0906914284574</v>
      </c>
      <c r="U190" s="37">
        <v>2382.0128449426984</v>
      </c>
      <c r="V190" s="38">
        <v>3688.3753619426984</v>
      </c>
      <c r="W190" s="34">
        <v>48509.971002942693</v>
      </c>
      <c r="X190" s="34">
        <v>556.70495357154141</v>
      </c>
      <c r="Y190" s="33">
        <v>47953.266049371152</v>
      </c>
      <c r="Z190" s="144">
        <v>0</v>
      </c>
      <c r="AA190" s="34">
        <v>2219.0969992569412</v>
      </c>
      <c r="AB190" s="34">
        <v>6286.5567377866364</v>
      </c>
      <c r="AC190" s="34">
        <v>5864.83</v>
      </c>
      <c r="AD190" s="34">
        <v>425.11973961912003</v>
      </c>
      <c r="AE190" s="34">
        <v>0</v>
      </c>
      <c r="AF190" s="34">
        <v>14795.603476662698</v>
      </c>
      <c r="AG190" s="136">
        <v>16762</v>
      </c>
      <c r="AH190" s="34">
        <v>17599.3</v>
      </c>
      <c r="AI190" s="34">
        <v>0</v>
      </c>
      <c r="AJ190" s="34">
        <v>837.30000000000007</v>
      </c>
      <c r="AK190" s="34">
        <v>837.30000000000007</v>
      </c>
      <c r="AL190" s="34">
        <v>16762</v>
      </c>
      <c r="AM190" s="34">
        <v>16762</v>
      </c>
      <c r="AN190" s="34">
        <v>0</v>
      </c>
      <c r="AO190" s="34">
        <v>44821.595640999993</v>
      </c>
      <c r="AP190" s="34">
        <v>43984.29564099999</v>
      </c>
      <c r="AQ190" s="34">
        <v>837.30000000000291</v>
      </c>
      <c r="AR190" s="34">
        <v>-19183</v>
      </c>
      <c r="AS190" s="34">
        <v>460.59999999999854</v>
      </c>
    </row>
    <row r="191" spans="2:45" s="1" customFormat="1" ht="12.75" x14ac:dyDescent="0.2">
      <c r="B191" s="31" t="s">
        <v>3798</v>
      </c>
      <c r="C191" s="32" t="s">
        <v>2996</v>
      </c>
      <c r="D191" s="31" t="s">
        <v>2997</v>
      </c>
      <c r="E191" s="31" t="s">
        <v>13</v>
      </c>
      <c r="F191" s="31" t="s">
        <v>11</v>
      </c>
      <c r="G191" s="31" t="s">
        <v>18</v>
      </c>
      <c r="H191" s="31" t="s">
        <v>19</v>
      </c>
      <c r="I191" s="31" t="s">
        <v>10</v>
      </c>
      <c r="J191" s="31" t="s">
        <v>12</v>
      </c>
      <c r="K191" s="31" t="s">
        <v>2998</v>
      </c>
      <c r="L191" s="33">
        <v>1177</v>
      </c>
      <c r="M191" s="150">
        <v>43351.781370999997</v>
      </c>
      <c r="N191" s="34">
        <v>-20772</v>
      </c>
      <c r="O191" s="34">
        <v>15137.084804988563</v>
      </c>
      <c r="P191" s="30">
        <v>30367.411370999995</v>
      </c>
      <c r="Q191" s="35">
        <v>2076.8540090000001</v>
      </c>
      <c r="R191" s="36">
        <v>0</v>
      </c>
      <c r="S191" s="36">
        <v>873.7170400003356</v>
      </c>
      <c r="T191" s="36">
        <v>1480.2829599996644</v>
      </c>
      <c r="U191" s="37">
        <v>2354.0126939526081</v>
      </c>
      <c r="V191" s="38">
        <v>4430.8667029526077</v>
      </c>
      <c r="W191" s="34">
        <v>34798.278073952606</v>
      </c>
      <c r="X191" s="34">
        <v>1638.2194500003388</v>
      </c>
      <c r="Y191" s="33">
        <v>33160.058623952267</v>
      </c>
      <c r="Z191" s="144">
        <v>0</v>
      </c>
      <c r="AA191" s="34">
        <v>7357.9262790057901</v>
      </c>
      <c r="AB191" s="34">
        <v>5162.5138941055493</v>
      </c>
      <c r="AC191" s="34">
        <v>4933.6499999999996</v>
      </c>
      <c r="AD191" s="34">
        <v>0</v>
      </c>
      <c r="AE191" s="34">
        <v>0</v>
      </c>
      <c r="AF191" s="34">
        <v>17454.090173111341</v>
      </c>
      <c r="AG191" s="136">
        <v>4468</v>
      </c>
      <c r="AH191" s="34">
        <v>15180.63</v>
      </c>
      <c r="AI191" s="34">
        <v>0</v>
      </c>
      <c r="AJ191" s="34">
        <v>2010</v>
      </c>
      <c r="AK191" s="34">
        <v>2010</v>
      </c>
      <c r="AL191" s="34">
        <v>4468</v>
      </c>
      <c r="AM191" s="34">
        <v>13170.63</v>
      </c>
      <c r="AN191" s="34">
        <v>8702.6299999999992</v>
      </c>
      <c r="AO191" s="34">
        <v>30367.411370999995</v>
      </c>
      <c r="AP191" s="34">
        <v>19654.781370999997</v>
      </c>
      <c r="AQ191" s="34">
        <v>10712.629999999997</v>
      </c>
      <c r="AR191" s="34">
        <v>-20772</v>
      </c>
      <c r="AS191" s="34">
        <v>0</v>
      </c>
    </row>
    <row r="192" spans="2:45" s="1" customFormat="1" ht="12.75" x14ac:dyDescent="0.2">
      <c r="B192" s="31" t="s">
        <v>3798</v>
      </c>
      <c r="C192" s="32" t="s">
        <v>429</v>
      </c>
      <c r="D192" s="31" t="s">
        <v>430</v>
      </c>
      <c r="E192" s="31" t="s">
        <v>13</v>
      </c>
      <c r="F192" s="31" t="s">
        <v>11</v>
      </c>
      <c r="G192" s="31" t="s">
        <v>18</v>
      </c>
      <c r="H192" s="31" t="s">
        <v>19</v>
      </c>
      <c r="I192" s="31" t="s">
        <v>10</v>
      </c>
      <c r="J192" s="31" t="s">
        <v>22</v>
      </c>
      <c r="K192" s="31" t="s">
        <v>431</v>
      </c>
      <c r="L192" s="33">
        <v>129</v>
      </c>
      <c r="M192" s="150">
        <v>5397.9634669999996</v>
      </c>
      <c r="N192" s="34">
        <v>4197</v>
      </c>
      <c r="O192" s="34">
        <v>0</v>
      </c>
      <c r="P192" s="30">
        <v>9784.7124669999994</v>
      </c>
      <c r="Q192" s="35">
        <v>0</v>
      </c>
      <c r="R192" s="36">
        <v>0</v>
      </c>
      <c r="S192" s="36">
        <v>2.3043485714294563</v>
      </c>
      <c r="T192" s="36">
        <v>255.69565142857056</v>
      </c>
      <c r="U192" s="37">
        <v>258.00139126583383</v>
      </c>
      <c r="V192" s="38">
        <v>258.00139126583383</v>
      </c>
      <c r="W192" s="34">
        <v>10042.713858265834</v>
      </c>
      <c r="X192" s="34">
        <v>2.3043485714297276</v>
      </c>
      <c r="Y192" s="33">
        <v>10040.409509694404</v>
      </c>
      <c r="Z192" s="144">
        <v>0</v>
      </c>
      <c r="AA192" s="34">
        <v>777.84580028987853</v>
      </c>
      <c r="AB192" s="34">
        <v>1607.5880733767901</v>
      </c>
      <c r="AC192" s="34">
        <v>600</v>
      </c>
      <c r="AD192" s="34">
        <v>0</v>
      </c>
      <c r="AE192" s="34">
        <v>0</v>
      </c>
      <c r="AF192" s="34">
        <v>2985.4338736666687</v>
      </c>
      <c r="AG192" s="136">
        <v>0</v>
      </c>
      <c r="AH192" s="34">
        <v>1261.7489999999998</v>
      </c>
      <c r="AI192" s="34">
        <v>0</v>
      </c>
      <c r="AJ192" s="34">
        <v>0</v>
      </c>
      <c r="AK192" s="34">
        <v>0</v>
      </c>
      <c r="AL192" s="34">
        <v>0</v>
      </c>
      <c r="AM192" s="34">
        <v>1261.7489999999998</v>
      </c>
      <c r="AN192" s="34">
        <v>1261.7489999999998</v>
      </c>
      <c r="AO192" s="34">
        <v>9784.7124669999994</v>
      </c>
      <c r="AP192" s="34">
        <v>8522.9634669999996</v>
      </c>
      <c r="AQ192" s="34">
        <v>1261.7489999999998</v>
      </c>
      <c r="AR192" s="34">
        <v>4197</v>
      </c>
      <c r="AS192" s="34">
        <v>0</v>
      </c>
    </row>
    <row r="193" spans="2:45" s="1" customFormat="1" ht="12.75" x14ac:dyDescent="0.2">
      <c r="B193" s="31" t="s">
        <v>3798</v>
      </c>
      <c r="C193" s="32" t="s">
        <v>1842</v>
      </c>
      <c r="D193" s="31" t="s">
        <v>1843</v>
      </c>
      <c r="E193" s="31" t="s">
        <v>13</v>
      </c>
      <c r="F193" s="31" t="s">
        <v>11</v>
      </c>
      <c r="G193" s="31" t="s">
        <v>18</v>
      </c>
      <c r="H193" s="31" t="s">
        <v>19</v>
      </c>
      <c r="I193" s="31" t="s">
        <v>10</v>
      </c>
      <c r="J193" s="31" t="s">
        <v>22</v>
      </c>
      <c r="K193" s="31" t="s">
        <v>1844</v>
      </c>
      <c r="L193" s="33">
        <v>710</v>
      </c>
      <c r="M193" s="150">
        <v>47801.366209</v>
      </c>
      <c r="N193" s="34">
        <v>-6248</v>
      </c>
      <c r="O193" s="34">
        <v>0</v>
      </c>
      <c r="P193" s="30">
        <v>61825.366209</v>
      </c>
      <c r="Q193" s="35">
        <v>395.137764</v>
      </c>
      <c r="R193" s="36">
        <v>0</v>
      </c>
      <c r="S193" s="36">
        <v>451.50246514303058</v>
      </c>
      <c r="T193" s="36">
        <v>968.49753485696942</v>
      </c>
      <c r="U193" s="37">
        <v>1420.0076573545891</v>
      </c>
      <c r="V193" s="38">
        <v>1815.1454213545892</v>
      </c>
      <c r="W193" s="34">
        <v>63640.511630354587</v>
      </c>
      <c r="X193" s="34">
        <v>846.56712214303116</v>
      </c>
      <c r="Y193" s="33">
        <v>62793.944508211556</v>
      </c>
      <c r="Z193" s="144">
        <v>0</v>
      </c>
      <c r="AA193" s="34">
        <v>16592.201063125591</v>
      </c>
      <c r="AB193" s="34">
        <v>4722.0064303271938</v>
      </c>
      <c r="AC193" s="34">
        <v>2976.12</v>
      </c>
      <c r="AD193" s="34">
        <v>117</v>
      </c>
      <c r="AE193" s="34">
        <v>60.69</v>
      </c>
      <c r="AF193" s="34">
        <v>24468.017493452782</v>
      </c>
      <c r="AG193" s="136">
        <v>27353</v>
      </c>
      <c r="AH193" s="34">
        <v>29045</v>
      </c>
      <c r="AI193" s="34">
        <v>0</v>
      </c>
      <c r="AJ193" s="34">
        <v>1692</v>
      </c>
      <c r="AK193" s="34">
        <v>1692</v>
      </c>
      <c r="AL193" s="34">
        <v>27353</v>
      </c>
      <c r="AM193" s="34">
        <v>27353</v>
      </c>
      <c r="AN193" s="34">
        <v>0</v>
      </c>
      <c r="AO193" s="34">
        <v>61825.366209</v>
      </c>
      <c r="AP193" s="34">
        <v>60133.366209</v>
      </c>
      <c r="AQ193" s="34">
        <v>1692</v>
      </c>
      <c r="AR193" s="34">
        <v>-44748</v>
      </c>
      <c r="AS193" s="34">
        <v>38500</v>
      </c>
    </row>
    <row r="194" spans="2:45" s="1" customFormat="1" ht="12.75" x14ac:dyDescent="0.2">
      <c r="B194" s="31" t="s">
        <v>3798</v>
      </c>
      <c r="C194" s="32" t="s">
        <v>3722</v>
      </c>
      <c r="D194" s="31" t="s">
        <v>3723</v>
      </c>
      <c r="E194" s="31" t="s">
        <v>13</v>
      </c>
      <c r="F194" s="31" t="s">
        <v>11</v>
      </c>
      <c r="G194" s="31" t="s">
        <v>18</v>
      </c>
      <c r="H194" s="31" t="s">
        <v>91</v>
      </c>
      <c r="I194" s="31" t="s">
        <v>10</v>
      </c>
      <c r="J194" s="31" t="s">
        <v>12</v>
      </c>
      <c r="K194" s="31" t="s">
        <v>3724</v>
      </c>
      <c r="L194" s="33">
        <v>1578</v>
      </c>
      <c r="M194" s="150">
        <v>54612.424673000001</v>
      </c>
      <c r="N194" s="34">
        <v>3136</v>
      </c>
      <c r="O194" s="34">
        <v>0</v>
      </c>
      <c r="P194" s="30">
        <v>63279.424673000001</v>
      </c>
      <c r="Q194" s="35">
        <v>2353.3465179999998</v>
      </c>
      <c r="R194" s="36">
        <v>0</v>
      </c>
      <c r="S194" s="36">
        <v>2689.0412720010331</v>
      </c>
      <c r="T194" s="36">
        <v>466.95872799896688</v>
      </c>
      <c r="U194" s="37">
        <v>3156.0170187402</v>
      </c>
      <c r="V194" s="38">
        <v>5509.3635367402003</v>
      </c>
      <c r="W194" s="34">
        <v>68788.788209740203</v>
      </c>
      <c r="X194" s="34">
        <v>5041.9523850010301</v>
      </c>
      <c r="Y194" s="33">
        <v>63746.835824739173</v>
      </c>
      <c r="Z194" s="144">
        <v>1011.0148163178035</v>
      </c>
      <c r="AA194" s="34">
        <v>2132.0341612671778</v>
      </c>
      <c r="AB194" s="34">
        <v>9071.7524726061474</v>
      </c>
      <c r="AC194" s="34">
        <v>8387.83</v>
      </c>
      <c r="AD194" s="34">
        <v>2022.1618814999999</v>
      </c>
      <c r="AE194" s="34">
        <v>3371.01</v>
      </c>
      <c r="AF194" s="34">
        <v>25995.803331691124</v>
      </c>
      <c r="AG194" s="136">
        <v>22372</v>
      </c>
      <c r="AH194" s="34">
        <v>22372</v>
      </c>
      <c r="AI194" s="34">
        <v>660</v>
      </c>
      <c r="AJ194" s="34">
        <v>660</v>
      </c>
      <c r="AK194" s="34">
        <v>0</v>
      </c>
      <c r="AL194" s="34">
        <v>21712</v>
      </c>
      <c r="AM194" s="34">
        <v>21712</v>
      </c>
      <c r="AN194" s="34">
        <v>0</v>
      </c>
      <c r="AO194" s="34">
        <v>63279.424673000001</v>
      </c>
      <c r="AP194" s="34">
        <v>63279.424673000001</v>
      </c>
      <c r="AQ194" s="34">
        <v>0</v>
      </c>
      <c r="AR194" s="34">
        <v>3136</v>
      </c>
      <c r="AS194" s="34">
        <v>0</v>
      </c>
    </row>
    <row r="195" spans="2:45" s="1" customFormat="1" ht="12.75" x14ac:dyDescent="0.2">
      <c r="B195" s="31" t="s">
        <v>3798</v>
      </c>
      <c r="C195" s="32" t="s">
        <v>968</v>
      </c>
      <c r="D195" s="31" t="s">
        <v>969</v>
      </c>
      <c r="E195" s="31" t="s">
        <v>13</v>
      </c>
      <c r="F195" s="31" t="s">
        <v>11</v>
      </c>
      <c r="G195" s="31" t="s">
        <v>18</v>
      </c>
      <c r="H195" s="31" t="s">
        <v>91</v>
      </c>
      <c r="I195" s="31" t="s">
        <v>10</v>
      </c>
      <c r="J195" s="31" t="s">
        <v>22</v>
      </c>
      <c r="K195" s="31" t="s">
        <v>970</v>
      </c>
      <c r="L195" s="33">
        <v>500</v>
      </c>
      <c r="M195" s="150">
        <v>12349.271107999999</v>
      </c>
      <c r="N195" s="34">
        <v>268.30999999999949</v>
      </c>
      <c r="O195" s="34">
        <v>0</v>
      </c>
      <c r="P195" s="30">
        <v>16299.081107999998</v>
      </c>
      <c r="Q195" s="35">
        <v>455.77761199999998</v>
      </c>
      <c r="R195" s="36">
        <v>0</v>
      </c>
      <c r="S195" s="36">
        <v>262.43979200010079</v>
      </c>
      <c r="T195" s="36">
        <v>737.56020799989915</v>
      </c>
      <c r="U195" s="37">
        <v>1000.005392503232</v>
      </c>
      <c r="V195" s="38">
        <v>1455.783004503232</v>
      </c>
      <c r="W195" s="34">
        <v>17754.86411250323</v>
      </c>
      <c r="X195" s="34">
        <v>492.07461000009789</v>
      </c>
      <c r="Y195" s="33">
        <v>17262.789502503132</v>
      </c>
      <c r="Z195" s="144">
        <v>0</v>
      </c>
      <c r="AA195" s="34">
        <v>1735.9693995376863</v>
      </c>
      <c r="AB195" s="34">
        <v>7071.6761817505121</v>
      </c>
      <c r="AC195" s="34">
        <v>3643.8900000000003</v>
      </c>
      <c r="AD195" s="34">
        <v>600.61438337499999</v>
      </c>
      <c r="AE195" s="34">
        <v>0</v>
      </c>
      <c r="AF195" s="34">
        <v>13052.149964663196</v>
      </c>
      <c r="AG195" s="136">
        <v>0</v>
      </c>
      <c r="AH195" s="34">
        <v>4890.4999999999991</v>
      </c>
      <c r="AI195" s="34">
        <v>0</v>
      </c>
      <c r="AJ195" s="34">
        <v>0</v>
      </c>
      <c r="AK195" s="34">
        <v>0</v>
      </c>
      <c r="AL195" s="34">
        <v>0</v>
      </c>
      <c r="AM195" s="34">
        <v>4890.4999999999991</v>
      </c>
      <c r="AN195" s="34">
        <v>4890.4999999999991</v>
      </c>
      <c r="AO195" s="34">
        <v>16299.081107999998</v>
      </c>
      <c r="AP195" s="34">
        <v>11408.581107999998</v>
      </c>
      <c r="AQ195" s="34">
        <v>4890.5</v>
      </c>
      <c r="AR195" s="34">
        <v>268.30999999999949</v>
      </c>
      <c r="AS195" s="34">
        <v>0</v>
      </c>
    </row>
    <row r="196" spans="2:45" s="1" customFormat="1" ht="12.75" x14ac:dyDescent="0.2">
      <c r="B196" s="31" t="s">
        <v>3798</v>
      </c>
      <c r="C196" s="32" t="s">
        <v>585</v>
      </c>
      <c r="D196" s="31" t="s">
        <v>586</v>
      </c>
      <c r="E196" s="31" t="s">
        <v>13</v>
      </c>
      <c r="F196" s="31" t="s">
        <v>11</v>
      </c>
      <c r="G196" s="31" t="s">
        <v>18</v>
      </c>
      <c r="H196" s="31" t="s">
        <v>91</v>
      </c>
      <c r="I196" s="31" t="s">
        <v>10</v>
      </c>
      <c r="J196" s="31" t="s">
        <v>22</v>
      </c>
      <c r="K196" s="31" t="s">
        <v>587</v>
      </c>
      <c r="L196" s="33">
        <v>965</v>
      </c>
      <c r="M196" s="150">
        <v>33326.15696</v>
      </c>
      <c r="N196" s="34">
        <v>-10967</v>
      </c>
      <c r="O196" s="34">
        <v>2847.0820883462889</v>
      </c>
      <c r="P196" s="30">
        <v>3960.8219600000011</v>
      </c>
      <c r="Q196" s="35">
        <v>1953.914291</v>
      </c>
      <c r="R196" s="36">
        <v>0</v>
      </c>
      <c r="S196" s="36">
        <v>766.53900228600867</v>
      </c>
      <c r="T196" s="36">
        <v>1163.4609977139912</v>
      </c>
      <c r="U196" s="37">
        <v>1930.0104075312374</v>
      </c>
      <c r="V196" s="38">
        <v>3883.9246985312375</v>
      </c>
      <c r="W196" s="34">
        <v>7844.7466585312386</v>
      </c>
      <c r="X196" s="34">
        <v>1437.2606292860082</v>
      </c>
      <c r="Y196" s="33">
        <v>6407.4860292452304</v>
      </c>
      <c r="Z196" s="144">
        <v>0</v>
      </c>
      <c r="AA196" s="34">
        <v>1278.3989483497669</v>
      </c>
      <c r="AB196" s="34">
        <v>6944.6603494225374</v>
      </c>
      <c r="AC196" s="34">
        <v>4045</v>
      </c>
      <c r="AD196" s="34">
        <v>260.5</v>
      </c>
      <c r="AE196" s="34">
        <v>0</v>
      </c>
      <c r="AF196" s="34">
        <v>12528.559297772304</v>
      </c>
      <c r="AG196" s="136">
        <v>13854</v>
      </c>
      <c r="AH196" s="34">
        <v>14680.664999999999</v>
      </c>
      <c r="AI196" s="34">
        <v>5242</v>
      </c>
      <c r="AJ196" s="34">
        <v>5242</v>
      </c>
      <c r="AK196" s="34">
        <v>0</v>
      </c>
      <c r="AL196" s="34">
        <v>8612</v>
      </c>
      <c r="AM196" s="34">
        <v>9438.6649999999991</v>
      </c>
      <c r="AN196" s="34">
        <v>826.66499999999905</v>
      </c>
      <c r="AO196" s="34">
        <v>3960.8219600000011</v>
      </c>
      <c r="AP196" s="34">
        <v>3134.1569600000021</v>
      </c>
      <c r="AQ196" s="34">
        <v>826.66499999999905</v>
      </c>
      <c r="AR196" s="34">
        <v>-10967</v>
      </c>
      <c r="AS196" s="34">
        <v>0</v>
      </c>
    </row>
    <row r="197" spans="2:45" s="1" customFormat="1" ht="12.75" x14ac:dyDescent="0.2">
      <c r="B197" s="31" t="s">
        <v>3798</v>
      </c>
      <c r="C197" s="32" t="s">
        <v>2399</v>
      </c>
      <c r="D197" s="31" t="s">
        <v>2400</v>
      </c>
      <c r="E197" s="31" t="s">
        <v>13</v>
      </c>
      <c r="F197" s="31" t="s">
        <v>11</v>
      </c>
      <c r="G197" s="31" t="s">
        <v>18</v>
      </c>
      <c r="H197" s="31" t="s">
        <v>91</v>
      </c>
      <c r="I197" s="31" t="s">
        <v>10</v>
      </c>
      <c r="J197" s="31" t="s">
        <v>22</v>
      </c>
      <c r="K197" s="31" t="s">
        <v>2401</v>
      </c>
      <c r="L197" s="33">
        <v>564</v>
      </c>
      <c r="M197" s="150">
        <v>17438.074687</v>
      </c>
      <c r="N197" s="34">
        <v>10632</v>
      </c>
      <c r="O197" s="34">
        <v>0</v>
      </c>
      <c r="P197" s="30">
        <v>34910.158687000003</v>
      </c>
      <c r="Q197" s="35">
        <v>301.37686200000002</v>
      </c>
      <c r="R197" s="36">
        <v>0</v>
      </c>
      <c r="S197" s="36">
        <v>344.36697485727507</v>
      </c>
      <c r="T197" s="36">
        <v>783.63302514272493</v>
      </c>
      <c r="U197" s="37">
        <v>1128.0060827436455</v>
      </c>
      <c r="V197" s="38">
        <v>1429.3829447436456</v>
      </c>
      <c r="W197" s="34">
        <v>36339.541631743647</v>
      </c>
      <c r="X197" s="34">
        <v>645.68807785727404</v>
      </c>
      <c r="Y197" s="33">
        <v>35693.853553886373</v>
      </c>
      <c r="Z197" s="144">
        <v>0</v>
      </c>
      <c r="AA197" s="34">
        <v>758.5218907063736</v>
      </c>
      <c r="AB197" s="34">
        <v>3229.6438912127815</v>
      </c>
      <c r="AC197" s="34">
        <v>5697.74</v>
      </c>
      <c r="AD197" s="34">
        <v>265</v>
      </c>
      <c r="AE197" s="34">
        <v>119.55</v>
      </c>
      <c r="AF197" s="34">
        <v>10070.455781919154</v>
      </c>
      <c r="AG197" s="136">
        <v>4667</v>
      </c>
      <c r="AH197" s="34">
        <v>6840.0839999999998</v>
      </c>
      <c r="AI197" s="34">
        <v>0</v>
      </c>
      <c r="AJ197" s="34">
        <v>1323.6000000000001</v>
      </c>
      <c r="AK197" s="34">
        <v>1323.6000000000001</v>
      </c>
      <c r="AL197" s="34">
        <v>4667</v>
      </c>
      <c r="AM197" s="34">
        <v>5516.4839999999995</v>
      </c>
      <c r="AN197" s="34">
        <v>849.48399999999947</v>
      </c>
      <c r="AO197" s="34">
        <v>34910.158687000003</v>
      </c>
      <c r="AP197" s="34">
        <v>32737.074687000004</v>
      </c>
      <c r="AQ197" s="34">
        <v>2173.0840000000026</v>
      </c>
      <c r="AR197" s="34">
        <v>-23370</v>
      </c>
      <c r="AS197" s="34">
        <v>34002</v>
      </c>
    </row>
    <row r="198" spans="2:45" s="1" customFormat="1" ht="12.75" x14ac:dyDescent="0.2">
      <c r="B198" s="31" t="s">
        <v>3798</v>
      </c>
      <c r="C198" s="32" t="s">
        <v>942</v>
      </c>
      <c r="D198" s="31" t="s">
        <v>943</v>
      </c>
      <c r="E198" s="31" t="s">
        <v>13</v>
      </c>
      <c r="F198" s="31" t="s">
        <v>11</v>
      </c>
      <c r="G198" s="31" t="s">
        <v>18</v>
      </c>
      <c r="H198" s="31" t="s">
        <v>91</v>
      </c>
      <c r="I198" s="31" t="s">
        <v>13</v>
      </c>
      <c r="J198" s="31" t="s">
        <v>173</v>
      </c>
      <c r="K198" s="31" t="s">
        <v>91</v>
      </c>
      <c r="L198" s="33">
        <v>75051</v>
      </c>
      <c r="M198" s="150">
        <v>2932076.409271</v>
      </c>
      <c r="N198" s="34">
        <v>-2591700.7000000002</v>
      </c>
      <c r="O198" s="34">
        <v>1873900.4129769856</v>
      </c>
      <c r="P198" s="30">
        <v>445048.38269809983</v>
      </c>
      <c r="Q198" s="35">
        <v>190395.34054999999</v>
      </c>
      <c r="R198" s="36">
        <v>0</v>
      </c>
      <c r="S198" s="36">
        <v>90082.273312034595</v>
      </c>
      <c r="T198" s="36">
        <v>1096214.2605840028</v>
      </c>
      <c r="U198" s="37">
        <v>1186302.9310039303</v>
      </c>
      <c r="V198" s="38">
        <v>1376698.2715539304</v>
      </c>
      <c r="W198" s="34">
        <v>1821746.6542520302</v>
      </c>
      <c r="X198" s="34">
        <v>1486182.9413369203</v>
      </c>
      <c r="Y198" s="33">
        <v>335563.71291510994</v>
      </c>
      <c r="Z198" s="144">
        <v>62362.695967120599</v>
      </c>
      <c r="AA198" s="34">
        <v>453353.97558855405</v>
      </c>
      <c r="AB198" s="34">
        <v>1018779.4439087786</v>
      </c>
      <c r="AC198" s="34">
        <v>314592.25</v>
      </c>
      <c r="AD198" s="34">
        <v>43420.029971464595</v>
      </c>
      <c r="AE198" s="34">
        <v>17305.25</v>
      </c>
      <c r="AF198" s="34">
        <v>1909813.6454359177</v>
      </c>
      <c r="AG198" s="136">
        <v>635053</v>
      </c>
      <c r="AH198" s="34">
        <v>1243165.6734271001</v>
      </c>
      <c r="AI198" s="34">
        <v>192885</v>
      </c>
      <c r="AJ198" s="34">
        <v>293207.64092710003</v>
      </c>
      <c r="AK198" s="34">
        <v>100322.64092710003</v>
      </c>
      <c r="AL198" s="34">
        <v>442168</v>
      </c>
      <c r="AM198" s="34">
        <v>949958.03250000009</v>
      </c>
      <c r="AN198" s="34">
        <v>507790.03250000009</v>
      </c>
      <c r="AO198" s="34">
        <v>445048.38269809983</v>
      </c>
      <c r="AP198" s="34">
        <v>-163064.29072900023</v>
      </c>
      <c r="AQ198" s="34">
        <v>608112.67342710006</v>
      </c>
      <c r="AR198" s="34">
        <v>-2598700.7000000002</v>
      </c>
      <c r="AS198" s="34">
        <v>7000</v>
      </c>
    </row>
    <row r="199" spans="2:45" s="1" customFormat="1" ht="12.75" x14ac:dyDescent="0.2">
      <c r="B199" s="31" t="s">
        <v>3798</v>
      </c>
      <c r="C199" s="32" t="s">
        <v>3614</v>
      </c>
      <c r="D199" s="31" t="s">
        <v>3615</v>
      </c>
      <c r="E199" s="31" t="s">
        <v>13</v>
      </c>
      <c r="F199" s="31" t="s">
        <v>11</v>
      </c>
      <c r="G199" s="31" t="s">
        <v>18</v>
      </c>
      <c r="H199" s="31" t="s">
        <v>91</v>
      </c>
      <c r="I199" s="31" t="s">
        <v>10</v>
      </c>
      <c r="J199" s="31" t="s">
        <v>22</v>
      </c>
      <c r="K199" s="31" t="s">
        <v>3616</v>
      </c>
      <c r="L199" s="33">
        <v>382</v>
      </c>
      <c r="M199" s="150">
        <v>9170.3558470000007</v>
      </c>
      <c r="N199" s="34">
        <v>-3791</v>
      </c>
      <c r="O199" s="34">
        <v>578.14437754424966</v>
      </c>
      <c r="P199" s="30">
        <v>7973.6978469999995</v>
      </c>
      <c r="Q199" s="35">
        <v>583.03689899999995</v>
      </c>
      <c r="R199" s="36">
        <v>0</v>
      </c>
      <c r="S199" s="36">
        <v>269.23586857153197</v>
      </c>
      <c r="T199" s="36">
        <v>494.76413142846803</v>
      </c>
      <c r="U199" s="37">
        <v>764.00411987246923</v>
      </c>
      <c r="V199" s="38">
        <v>1347.0410188724691</v>
      </c>
      <c r="W199" s="34">
        <v>9320.7388658724685</v>
      </c>
      <c r="X199" s="34">
        <v>504.81725357153118</v>
      </c>
      <c r="Y199" s="33">
        <v>8815.9216123009373</v>
      </c>
      <c r="Z199" s="144">
        <v>0</v>
      </c>
      <c r="AA199" s="34">
        <v>1250.1664765211033</v>
      </c>
      <c r="AB199" s="34">
        <v>1394.7747822817048</v>
      </c>
      <c r="AC199" s="34">
        <v>1601.23</v>
      </c>
      <c r="AD199" s="34">
        <v>0</v>
      </c>
      <c r="AE199" s="34">
        <v>0</v>
      </c>
      <c r="AF199" s="34">
        <v>4246.1712588028076</v>
      </c>
      <c r="AG199" s="136">
        <v>132</v>
      </c>
      <c r="AH199" s="34">
        <v>4268.3419999999996</v>
      </c>
      <c r="AI199" s="34">
        <v>132</v>
      </c>
      <c r="AJ199" s="34">
        <v>532</v>
      </c>
      <c r="AK199" s="34">
        <v>400</v>
      </c>
      <c r="AL199" s="34">
        <v>0</v>
      </c>
      <c r="AM199" s="34">
        <v>3736.3419999999996</v>
      </c>
      <c r="AN199" s="34">
        <v>3736.3419999999996</v>
      </c>
      <c r="AO199" s="34">
        <v>7973.6978469999995</v>
      </c>
      <c r="AP199" s="34">
        <v>3837.3558469999998</v>
      </c>
      <c r="AQ199" s="34">
        <v>4136.3420000000006</v>
      </c>
      <c r="AR199" s="34">
        <v>-3791</v>
      </c>
      <c r="AS199" s="34">
        <v>0</v>
      </c>
    </row>
    <row r="200" spans="2:45" s="1" customFormat="1" ht="12.75" x14ac:dyDescent="0.2">
      <c r="B200" s="31" t="s">
        <v>3798</v>
      </c>
      <c r="C200" s="32" t="s">
        <v>3152</v>
      </c>
      <c r="D200" s="31" t="s">
        <v>3153</v>
      </c>
      <c r="E200" s="31" t="s">
        <v>13</v>
      </c>
      <c r="F200" s="31" t="s">
        <v>11</v>
      </c>
      <c r="G200" s="31" t="s">
        <v>18</v>
      </c>
      <c r="H200" s="31" t="s">
        <v>91</v>
      </c>
      <c r="I200" s="31" t="s">
        <v>10</v>
      </c>
      <c r="J200" s="31" t="s">
        <v>12</v>
      </c>
      <c r="K200" s="31" t="s">
        <v>3154</v>
      </c>
      <c r="L200" s="33">
        <v>1147</v>
      </c>
      <c r="M200" s="150">
        <v>34157.506431000002</v>
      </c>
      <c r="N200" s="34">
        <v>-99145</v>
      </c>
      <c r="O200" s="34">
        <v>85708.251350458668</v>
      </c>
      <c r="P200" s="30">
        <v>-51286.812925899998</v>
      </c>
      <c r="Q200" s="35">
        <v>2806.1206739999998</v>
      </c>
      <c r="R200" s="36">
        <v>51286.812925899998</v>
      </c>
      <c r="S200" s="36">
        <v>1782.1278994292561</v>
      </c>
      <c r="T200" s="36">
        <v>68249.235570430305</v>
      </c>
      <c r="U200" s="37">
        <v>121318.83060441786</v>
      </c>
      <c r="V200" s="38">
        <v>124124.95127841787</v>
      </c>
      <c r="W200" s="34">
        <v>124124.95127841787</v>
      </c>
      <c r="X200" s="34">
        <v>87802.982399887915</v>
      </c>
      <c r="Y200" s="33">
        <v>36321.968878529951</v>
      </c>
      <c r="Z200" s="144">
        <v>0</v>
      </c>
      <c r="AA200" s="34">
        <v>1212.9018321494773</v>
      </c>
      <c r="AB200" s="34">
        <v>6328.4504316544926</v>
      </c>
      <c r="AC200" s="34">
        <v>8291.68</v>
      </c>
      <c r="AD200" s="34">
        <v>555</v>
      </c>
      <c r="AE200" s="34">
        <v>330.22</v>
      </c>
      <c r="AF200" s="34">
        <v>16718.252263803974</v>
      </c>
      <c r="AG200" s="136">
        <v>0</v>
      </c>
      <c r="AH200" s="34">
        <v>16250.6806431</v>
      </c>
      <c r="AI200" s="34">
        <v>0</v>
      </c>
      <c r="AJ200" s="34">
        <v>3415.7506431000002</v>
      </c>
      <c r="AK200" s="34">
        <v>3415.7506431000002</v>
      </c>
      <c r="AL200" s="34">
        <v>0</v>
      </c>
      <c r="AM200" s="34">
        <v>12834.93</v>
      </c>
      <c r="AN200" s="34">
        <v>12834.93</v>
      </c>
      <c r="AO200" s="34">
        <v>-51286.812925899998</v>
      </c>
      <c r="AP200" s="34">
        <v>-67537.493568999998</v>
      </c>
      <c r="AQ200" s="34">
        <v>16250.6806431</v>
      </c>
      <c r="AR200" s="34">
        <v>-99145</v>
      </c>
      <c r="AS200" s="34">
        <v>0</v>
      </c>
    </row>
    <row r="201" spans="2:45" s="1" customFormat="1" ht="12.75" x14ac:dyDescent="0.2">
      <c r="B201" s="31" t="s">
        <v>3798</v>
      </c>
      <c r="C201" s="32" t="s">
        <v>2966</v>
      </c>
      <c r="D201" s="31" t="s">
        <v>2967</v>
      </c>
      <c r="E201" s="31" t="s">
        <v>13</v>
      </c>
      <c r="F201" s="31" t="s">
        <v>11</v>
      </c>
      <c r="G201" s="31" t="s">
        <v>18</v>
      </c>
      <c r="H201" s="31" t="s">
        <v>91</v>
      </c>
      <c r="I201" s="31" t="s">
        <v>10</v>
      </c>
      <c r="J201" s="31" t="s">
        <v>22</v>
      </c>
      <c r="K201" s="31" t="s">
        <v>2968</v>
      </c>
      <c r="L201" s="33">
        <v>326</v>
      </c>
      <c r="M201" s="150">
        <v>14925.160149999998</v>
      </c>
      <c r="N201" s="34">
        <v>-1980</v>
      </c>
      <c r="O201" s="34">
        <v>220.48959723194443</v>
      </c>
      <c r="P201" s="30">
        <v>16794.266149999996</v>
      </c>
      <c r="Q201" s="35">
        <v>867.47989299999995</v>
      </c>
      <c r="R201" s="36">
        <v>0</v>
      </c>
      <c r="S201" s="36">
        <v>405.2303291430128</v>
      </c>
      <c r="T201" s="36">
        <v>246.7696708569872</v>
      </c>
      <c r="U201" s="37">
        <v>652.00351591210722</v>
      </c>
      <c r="V201" s="38">
        <v>1519.4834089121073</v>
      </c>
      <c r="W201" s="34">
        <v>18313.749558912103</v>
      </c>
      <c r="X201" s="34">
        <v>759.80686714301555</v>
      </c>
      <c r="Y201" s="33">
        <v>17553.942691769087</v>
      </c>
      <c r="Z201" s="144">
        <v>0</v>
      </c>
      <c r="AA201" s="34">
        <v>494.05974697062186</v>
      </c>
      <c r="AB201" s="34">
        <v>2250.1513730070906</v>
      </c>
      <c r="AC201" s="34">
        <v>1366.5</v>
      </c>
      <c r="AD201" s="34">
        <v>0</v>
      </c>
      <c r="AE201" s="34">
        <v>0</v>
      </c>
      <c r="AF201" s="34">
        <v>4110.7111199777119</v>
      </c>
      <c r="AG201" s="136">
        <v>0</v>
      </c>
      <c r="AH201" s="34">
        <v>3849.1059999999998</v>
      </c>
      <c r="AI201" s="34">
        <v>0</v>
      </c>
      <c r="AJ201" s="34">
        <v>660.5</v>
      </c>
      <c r="AK201" s="34">
        <v>660.5</v>
      </c>
      <c r="AL201" s="34">
        <v>0</v>
      </c>
      <c r="AM201" s="34">
        <v>3188.6059999999998</v>
      </c>
      <c r="AN201" s="34">
        <v>3188.6059999999998</v>
      </c>
      <c r="AO201" s="34">
        <v>16794.266149999996</v>
      </c>
      <c r="AP201" s="34">
        <v>12945.160149999996</v>
      </c>
      <c r="AQ201" s="34">
        <v>3849.1059999999998</v>
      </c>
      <c r="AR201" s="34">
        <v>-2189</v>
      </c>
      <c r="AS201" s="34">
        <v>209</v>
      </c>
    </row>
    <row r="202" spans="2:45" s="1" customFormat="1" ht="12.75" x14ac:dyDescent="0.2">
      <c r="B202" s="31" t="s">
        <v>3798</v>
      </c>
      <c r="C202" s="32" t="s">
        <v>2213</v>
      </c>
      <c r="D202" s="31" t="s">
        <v>2214</v>
      </c>
      <c r="E202" s="31" t="s">
        <v>13</v>
      </c>
      <c r="F202" s="31" t="s">
        <v>11</v>
      </c>
      <c r="G202" s="31" t="s">
        <v>18</v>
      </c>
      <c r="H202" s="31" t="s">
        <v>91</v>
      </c>
      <c r="I202" s="31" t="s">
        <v>10</v>
      </c>
      <c r="J202" s="31" t="s">
        <v>22</v>
      </c>
      <c r="K202" s="31" t="s">
        <v>2215</v>
      </c>
      <c r="L202" s="33">
        <v>405</v>
      </c>
      <c r="M202" s="150">
        <v>10272.112102999999</v>
      </c>
      <c r="N202" s="34">
        <v>1692</v>
      </c>
      <c r="O202" s="34">
        <v>0</v>
      </c>
      <c r="P202" s="30">
        <v>11352.417103</v>
      </c>
      <c r="Q202" s="35">
        <v>375.22664900000001</v>
      </c>
      <c r="R202" s="36">
        <v>0</v>
      </c>
      <c r="S202" s="36">
        <v>428.75111542873606</v>
      </c>
      <c r="T202" s="36">
        <v>381.24888457126394</v>
      </c>
      <c r="U202" s="37">
        <v>810.00436792761786</v>
      </c>
      <c r="V202" s="38">
        <v>1185.2310169276179</v>
      </c>
      <c r="W202" s="34">
        <v>12537.648119927617</v>
      </c>
      <c r="X202" s="34">
        <v>803.90834142873427</v>
      </c>
      <c r="Y202" s="33">
        <v>11733.739778498883</v>
      </c>
      <c r="Z202" s="144">
        <v>0</v>
      </c>
      <c r="AA202" s="34">
        <v>938.06538889608862</v>
      </c>
      <c r="AB202" s="34">
        <v>2902.7094131808699</v>
      </c>
      <c r="AC202" s="34">
        <v>4596.55</v>
      </c>
      <c r="AD202" s="34">
        <v>0</v>
      </c>
      <c r="AE202" s="34">
        <v>0</v>
      </c>
      <c r="AF202" s="34">
        <v>8437.3248020769588</v>
      </c>
      <c r="AG202" s="136">
        <v>30</v>
      </c>
      <c r="AH202" s="34">
        <v>3991.3049999999994</v>
      </c>
      <c r="AI202" s="34">
        <v>30</v>
      </c>
      <c r="AJ202" s="34">
        <v>30</v>
      </c>
      <c r="AK202" s="34">
        <v>0</v>
      </c>
      <c r="AL202" s="34">
        <v>0</v>
      </c>
      <c r="AM202" s="34">
        <v>3961.3049999999994</v>
      </c>
      <c r="AN202" s="34">
        <v>3961.3049999999994</v>
      </c>
      <c r="AO202" s="34">
        <v>11352.417103</v>
      </c>
      <c r="AP202" s="34">
        <v>7391.1121030000004</v>
      </c>
      <c r="AQ202" s="34">
        <v>3961.3050000000003</v>
      </c>
      <c r="AR202" s="34">
        <v>1692</v>
      </c>
      <c r="AS202" s="34">
        <v>0</v>
      </c>
    </row>
    <row r="203" spans="2:45" s="1" customFormat="1" ht="12.75" x14ac:dyDescent="0.2">
      <c r="B203" s="31" t="s">
        <v>3798</v>
      </c>
      <c r="C203" s="32" t="s">
        <v>432</v>
      </c>
      <c r="D203" s="31" t="s">
        <v>433</v>
      </c>
      <c r="E203" s="31" t="s">
        <v>13</v>
      </c>
      <c r="F203" s="31" t="s">
        <v>11</v>
      </c>
      <c r="G203" s="31" t="s">
        <v>18</v>
      </c>
      <c r="H203" s="31" t="s">
        <v>91</v>
      </c>
      <c r="I203" s="31" t="s">
        <v>10</v>
      </c>
      <c r="J203" s="31" t="s">
        <v>22</v>
      </c>
      <c r="K203" s="31" t="s">
        <v>434</v>
      </c>
      <c r="L203" s="33">
        <v>310</v>
      </c>
      <c r="M203" s="150">
        <v>9508.9797680000011</v>
      </c>
      <c r="N203" s="34">
        <v>392</v>
      </c>
      <c r="O203" s="34">
        <v>0</v>
      </c>
      <c r="P203" s="30">
        <v>12933.089768000002</v>
      </c>
      <c r="Q203" s="35">
        <v>414.648505</v>
      </c>
      <c r="R203" s="36">
        <v>0</v>
      </c>
      <c r="S203" s="36">
        <v>427.98827428587867</v>
      </c>
      <c r="T203" s="36">
        <v>192.01172571412133</v>
      </c>
      <c r="U203" s="37">
        <v>620.00334335200375</v>
      </c>
      <c r="V203" s="38">
        <v>1034.6518483520038</v>
      </c>
      <c r="W203" s="34">
        <v>13967.741616352005</v>
      </c>
      <c r="X203" s="34">
        <v>802.47801428587809</v>
      </c>
      <c r="Y203" s="33">
        <v>13165.263602066127</v>
      </c>
      <c r="Z203" s="144">
        <v>0</v>
      </c>
      <c r="AA203" s="34">
        <v>616.43959208210936</v>
      </c>
      <c r="AB203" s="34">
        <v>2086.7476935494406</v>
      </c>
      <c r="AC203" s="34">
        <v>1370.94</v>
      </c>
      <c r="AD203" s="34">
        <v>424.66500000000002</v>
      </c>
      <c r="AE203" s="34">
        <v>0</v>
      </c>
      <c r="AF203" s="34">
        <v>4498.7922856315499</v>
      </c>
      <c r="AG203" s="136">
        <v>0</v>
      </c>
      <c r="AH203" s="34">
        <v>3032.1099999999997</v>
      </c>
      <c r="AI203" s="34">
        <v>0</v>
      </c>
      <c r="AJ203" s="34">
        <v>0</v>
      </c>
      <c r="AK203" s="34">
        <v>0</v>
      </c>
      <c r="AL203" s="34">
        <v>0</v>
      </c>
      <c r="AM203" s="34">
        <v>3032.1099999999997</v>
      </c>
      <c r="AN203" s="34">
        <v>3032.1099999999997</v>
      </c>
      <c r="AO203" s="34">
        <v>12933.089768000002</v>
      </c>
      <c r="AP203" s="34">
        <v>9900.9797680000011</v>
      </c>
      <c r="AQ203" s="34">
        <v>3032.1100000000006</v>
      </c>
      <c r="AR203" s="34">
        <v>392</v>
      </c>
      <c r="AS203" s="34">
        <v>0</v>
      </c>
    </row>
    <row r="204" spans="2:45" s="1" customFormat="1" ht="12.75" x14ac:dyDescent="0.2">
      <c r="B204" s="31" t="s">
        <v>3798</v>
      </c>
      <c r="C204" s="32" t="s">
        <v>944</v>
      </c>
      <c r="D204" s="31" t="s">
        <v>945</v>
      </c>
      <c r="E204" s="31" t="s">
        <v>13</v>
      </c>
      <c r="F204" s="31" t="s">
        <v>11</v>
      </c>
      <c r="G204" s="31" t="s">
        <v>18</v>
      </c>
      <c r="H204" s="31" t="s">
        <v>91</v>
      </c>
      <c r="I204" s="31" t="s">
        <v>10</v>
      </c>
      <c r="J204" s="31" t="s">
        <v>22</v>
      </c>
      <c r="K204" s="31" t="s">
        <v>946</v>
      </c>
      <c r="L204" s="33">
        <v>812</v>
      </c>
      <c r="M204" s="150">
        <v>26682.521135999996</v>
      </c>
      <c r="N204" s="34">
        <v>-16033</v>
      </c>
      <c r="O204" s="34">
        <v>12641.090129085527</v>
      </c>
      <c r="P204" s="30">
        <v>37776.521135999996</v>
      </c>
      <c r="Q204" s="35">
        <v>1557.5931419999999</v>
      </c>
      <c r="R204" s="36">
        <v>0</v>
      </c>
      <c r="S204" s="36">
        <v>812.69736000031207</v>
      </c>
      <c r="T204" s="36">
        <v>811.30263999968793</v>
      </c>
      <c r="U204" s="37">
        <v>1624.0087574252484</v>
      </c>
      <c r="V204" s="38">
        <v>3181.6018994252481</v>
      </c>
      <c r="W204" s="34">
        <v>40958.123035425248</v>
      </c>
      <c r="X204" s="34">
        <v>1523.8075500003179</v>
      </c>
      <c r="Y204" s="33">
        <v>39434.31548542493</v>
      </c>
      <c r="Z204" s="144">
        <v>0</v>
      </c>
      <c r="AA204" s="34">
        <v>2111.1061904120616</v>
      </c>
      <c r="AB204" s="34">
        <v>3960.4119678809984</v>
      </c>
      <c r="AC204" s="34">
        <v>4173.04</v>
      </c>
      <c r="AD204" s="34">
        <v>0</v>
      </c>
      <c r="AE204" s="34">
        <v>97.6</v>
      </c>
      <c r="AF204" s="34">
        <v>10342.158158293061</v>
      </c>
      <c r="AG204" s="136">
        <v>25455</v>
      </c>
      <c r="AH204" s="34">
        <v>27127</v>
      </c>
      <c r="AI204" s="34">
        <v>0</v>
      </c>
      <c r="AJ204" s="34">
        <v>1672</v>
      </c>
      <c r="AK204" s="34">
        <v>1672</v>
      </c>
      <c r="AL204" s="34">
        <v>25455</v>
      </c>
      <c r="AM204" s="34">
        <v>25455</v>
      </c>
      <c r="AN204" s="34">
        <v>0</v>
      </c>
      <c r="AO204" s="34">
        <v>37776.521135999996</v>
      </c>
      <c r="AP204" s="34">
        <v>36104.521135999996</v>
      </c>
      <c r="AQ204" s="34">
        <v>1672</v>
      </c>
      <c r="AR204" s="34">
        <v>-16033</v>
      </c>
      <c r="AS204" s="34">
        <v>0</v>
      </c>
    </row>
    <row r="205" spans="2:45" s="1" customFormat="1" ht="12.75" x14ac:dyDescent="0.2">
      <c r="B205" s="31" t="s">
        <v>3798</v>
      </c>
      <c r="C205" s="32" t="s">
        <v>1704</v>
      </c>
      <c r="D205" s="31" t="s">
        <v>1705</v>
      </c>
      <c r="E205" s="31" t="s">
        <v>13</v>
      </c>
      <c r="F205" s="31" t="s">
        <v>11</v>
      </c>
      <c r="G205" s="31" t="s">
        <v>18</v>
      </c>
      <c r="H205" s="31" t="s">
        <v>91</v>
      </c>
      <c r="I205" s="31" t="s">
        <v>10</v>
      </c>
      <c r="J205" s="31" t="s">
        <v>12</v>
      </c>
      <c r="K205" s="31" t="s">
        <v>1706</v>
      </c>
      <c r="L205" s="33">
        <v>2531</v>
      </c>
      <c r="M205" s="150">
        <v>72129.470348793693</v>
      </c>
      <c r="N205" s="34">
        <v>0</v>
      </c>
      <c r="O205" s="34">
        <v>0</v>
      </c>
      <c r="P205" s="30">
        <v>0</v>
      </c>
      <c r="Q205" s="35">
        <v>5537.6056200000003</v>
      </c>
      <c r="R205" s="36">
        <v>0</v>
      </c>
      <c r="S205" s="36">
        <v>2320.440893715177</v>
      </c>
      <c r="T205" s="36">
        <v>2741.559106284823</v>
      </c>
      <c r="U205" s="37">
        <v>5062.02729685136</v>
      </c>
      <c r="V205" s="38">
        <v>10599.63291685136</v>
      </c>
      <c r="W205" s="34">
        <v>10599.63291685136</v>
      </c>
      <c r="X205" s="34">
        <v>4350.8266757151778</v>
      </c>
      <c r="Y205" s="33">
        <v>6248.8062411361825</v>
      </c>
      <c r="Z205" s="144">
        <v>0</v>
      </c>
      <c r="AA205" s="34">
        <v>4199.316684670046</v>
      </c>
      <c r="AB205" s="34">
        <v>14956.271169278596</v>
      </c>
      <c r="AC205" s="34">
        <v>10609.23</v>
      </c>
      <c r="AD205" s="34">
        <v>221</v>
      </c>
      <c r="AE205" s="34">
        <v>0</v>
      </c>
      <c r="AF205" s="34">
        <v>29985.817853948643</v>
      </c>
      <c r="AG205" s="136">
        <v>0</v>
      </c>
      <c r="AH205" s="34">
        <v>0</v>
      </c>
      <c r="AI205" s="34">
        <v>0</v>
      </c>
      <c r="AJ205" s="34">
        <v>0</v>
      </c>
      <c r="AK205" s="34">
        <v>0</v>
      </c>
      <c r="AL205" s="34">
        <v>0</v>
      </c>
      <c r="AM205" s="34">
        <v>0</v>
      </c>
      <c r="AN205" s="34">
        <v>0</v>
      </c>
      <c r="AO205" s="34">
        <v>0</v>
      </c>
      <c r="AP205" s="34">
        <v>0</v>
      </c>
      <c r="AQ205" s="34">
        <v>0</v>
      </c>
      <c r="AR205" s="34">
        <v>0</v>
      </c>
      <c r="AS205" s="34">
        <v>0</v>
      </c>
    </row>
    <row r="206" spans="2:45" s="1" customFormat="1" ht="12.75" x14ac:dyDescent="0.2">
      <c r="B206" s="31" t="s">
        <v>3798</v>
      </c>
      <c r="C206" s="32" t="s">
        <v>2831</v>
      </c>
      <c r="D206" s="31" t="s">
        <v>2832</v>
      </c>
      <c r="E206" s="31" t="s">
        <v>13</v>
      </c>
      <c r="F206" s="31" t="s">
        <v>11</v>
      </c>
      <c r="G206" s="31" t="s">
        <v>18</v>
      </c>
      <c r="H206" s="31" t="s">
        <v>91</v>
      </c>
      <c r="I206" s="31" t="s">
        <v>10</v>
      </c>
      <c r="J206" s="31" t="s">
        <v>12</v>
      </c>
      <c r="K206" s="31" t="s">
        <v>2833</v>
      </c>
      <c r="L206" s="33">
        <v>1678</v>
      </c>
      <c r="M206" s="150">
        <v>49586.079975000001</v>
      </c>
      <c r="N206" s="34">
        <v>-2153</v>
      </c>
      <c r="O206" s="34">
        <v>0</v>
      </c>
      <c r="P206" s="30">
        <v>10005.299975000002</v>
      </c>
      <c r="Q206" s="35">
        <v>2531.0221660000002</v>
      </c>
      <c r="R206" s="36">
        <v>0</v>
      </c>
      <c r="S206" s="36">
        <v>2845.6291337153784</v>
      </c>
      <c r="T206" s="36">
        <v>510.37086628462157</v>
      </c>
      <c r="U206" s="37">
        <v>3356.0180972408461</v>
      </c>
      <c r="V206" s="38">
        <v>5887.0402632408459</v>
      </c>
      <c r="W206" s="34">
        <v>15892.340238240848</v>
      </c>
      <c r="X206" s="34">
        <v>5335.5546257153783</v>
      </c>
      <c r="Y206" s="33">
        <v>10556.785612525469</v>
      </c>
      <c r="Z206" s="144">
        <v>0</v>
      </c>
      <c r="AA206" s="34">
        <v>3400.61636054685</v>
      </c>
      <c r="AB206" s="34">
        <v>18550.373512757669</v>
      </c>
      <c r="AC206" s="34">
        <v>7033.69</v>
      </c>
      <c r="AD206" s="34">
        <v>1369.8301566620553</v>
      </c>
      <c r="AE206" s="34">
        <v>317.33999999999997</v>
      </c>
      <c r="AF206" s="34">
        <v>30671.850029966572</v>
      </c>
      <c r="AG206" s="136">
        <v>2155</v>
      </c>
      <c r="AH206" s="34">
        <v>22559.22</v>
      </c>
      <c r="AI206" s="34">
        <v>0</v>
      </c>
      <c r="AJ206" s="34">
        <v>3782.4</v>
      </c>
      <c r="AK206" s="34">
        <v>3782.4</v>
      </c>
      <c r="AL206" s="34">
        <v>2155</v>
      </c>
      <c r="AM206" s="34">
        <v>18776.82</v>
      </c>
      <c r="AN206" s="34">
        <v>16621.82</v>
      </c>
      <c r="AO206" s="34">
        <v>10005.299975000002</v>
      </c>
      <c r="AP206" s="34">
        <v>-10398.920024999999</v>
      </c>
      <c r="AQ206" s="34">
        <v>20404.22</v>
      </c>
      <c r="AR206" s="34">
        <v>-2153</v>
      </c>
      <c r="AS206" s="34">
        <v>0</v>
      </c>
    </row>
    <row r="207" spans="2:45" s="1" customFormat="1" ht="12.75" x14ac:dyDescent="0.2">
      <c r="B207" s="31" t="s">
        <v>3798</v>
      </c>
      <c r="C207" s="32" t="s">
        <v>1749</v>
      </c>
      <c r="D207" s="31" t="s">
        <v>1750</v>
      </c>
      <c r="E207" s="31" t="s">
        <v>13</v>
      </c>
      <c r="F207" s="31" t="s">
        <v>11</v>
      </c>
      <c r="G207" s="31" t="s">
        <v>18</v>
      </c>
      <c r="H207" s="31" t="s">
        <v>91</v>
      </c>
      <c r="I207" s="31" t="s">
        <v>10</v>
      </c>
      <c r="J207" s="31" t="s">
        <v>12</v>
      </c>
      <c r="K207" s="31" t="s">
        <v>1751</v>
      </c>
      <c r="L207" s="33">
        <v>1288</v>
      </c>
      <c r="M207" s="150">
        <v>48695.144647000001</v>
      </c>
      <c r="N207" s="34">
        <v>4497</v>
      </c>
      <c r="O207" s="34">
        <v>0</v>
      </c>
      <c r="P207" s="30">
        <v>60224.864646999995</v>
      </c>
      <c r="Q207" s="35">
        <v>2408.2113989999998</v>
      </c>
      <c r="R207" s="36">
        <v>0</v>
      </c>
      <c r="S207" s="36">
        <v>1852.8298640007115</v>
      </c>
      <c r="T207" s="36">
        <v>723.1701359992885</v>
      </c>
      <c r="U207" s="37">
        <v>2576.0138910883252</v>
      </c>
      <c r="V207" s="38">
        <v>4984.225290088325</v>
      </c>
      <c r="W207" s="34">
        <v>65209.08993708832</v>
      </c>
      <c r="X207" s="34">
        <v>3474.0559950007155</v>
      </c>
      <c r="Y207" s="33">
        <v>61735.033942087604</v>
      </c>
      <c r="Z207" s="144">
        <v>0</v>
      </c>
      <c r="AA207" s="34">
        <v>3052.9178364861682</v>
      </c>
      <c r="AB207" s="34">
        <v>9003.5530665447623</v>
      </c>
      <c r="AC207" s="34">
        <v>7884.84</v>
      </c>
      <c r="AD207" s="34">
        <v>949.64301680000005</v>
      </c>
      <c r="AE207" s="34">
        <v>0</v>
      </c>
      <c r="AF207" s="34">
        <v>20890.953919830932</v>
      </c>
      <c r="AG207" s="136">
        <v>1200</v>
      </c>
      <c r="AH207" s="34">
        <v>14412.72</v>
      </c>
      <c r="AI207" s="34">
        <v>0</v>
      </c>
      <c r="AJ207" s="34">
        <v>0</v>
      </c>
      <c r="AK207" s="34">
        <v>0</v>
      </c>
      <c r="AL207" s="34">
        <v>1200</v>
      </c>
      <c r="AM207" s="34">
        <v>14412.72</v>
      </c>
      <c r="AN207" s="34">
        <v>13212.72</v>
      </c>
      <c r="AO207" s="34">
        <v>60224.864646999995</v>
      </c>
      <c r="AP207" s="34">
        <v>47012.144646999994</v>
      </c>
      <c r="AQ207" s="34">
        <v>13212.720000000001</v>
      </c>
      <c r="AR207" s="34">
        <v>4497</v>
      </c>
      <c r="AS207" s="34">
        <v>0</v>
      </c>
    </row>
    <row r="208" spans="2:45" s="1" customFormat="1" ht="12.75" x14ac:dyDescent="0.2">
      <c r="B208" s="31" t="s">
        <v>3798</v>
      </c>
      <c r="C208" s="32" t="s">
        <v>1067</v>
      </c>
      <c r="D208" s="31" t="s">
        <v>1068</v>
      </c>
      <c r="E208" s="31" t="s">
        <v>13</v>
      </c>
      <c r="F208" s="31" t="s">
        <v>11</v>
      </c>
      <c r="G208" s="31" t="s">
        <v>18</v>
      </c>
      <c r="H208" s="31" t="s">
        <v>91</v>
      </c>
      <c r="I208" s="31" t="s">
        <v>10</v>
      </c>
      <c r="J208" s="31" t="s">
        <v>12</v>
      </c>
      <c r="K208" s="31" t="s">
        <v>1069</v>
      </c>
      <c r="L208" s="33">
        <v>1210</v>
      </c>
      <c r="M208" s="150">
        <v>59940.727310000009</v>
      </c>
      <c r="N208" s="34">
        <v>5371</v>
      </c>
      <c r="O208" s="34">
        <v>0</v>
      </c>
      <c r="P208" s="30">
        <v>68981.627310000011</v>
      </c>
      <c r="Q208" s="35">
        <v>3643.2948489999999</v>
      </c>
      <c r="R208" s="36">
        <v>0</v>
      </c>
      <c r="S208" s="36">
        <v>825.42027542888843</v>
      </c>
      <c r="T208" s="36">
        <v>1594.5797245711115</v>
      </c>
      <c r="U208" s="37">
        <v>2420.0130498578214</v>
      </c>
      <c r="V208" s="38">
        <v>6063.3078988578218</v>
      </c>
      <c r="W208" s="34">
        <v>75044.935208857831</v>
      </c>
      <c r="X208" s="34">
        <v>1547.6630164288799</v>
      </c>
      <c r="Y208" s="33">
        <v>73497.272192428951</v>
      </c>
      <c r="Z208" s="144">
        <v>0</v>
      </c>
      <c r="AA208" s="34">
        <v>1966.5696703933086</v>
      </c>
      <c r="AB208" s="34">
        <v>6252.8940067192934</v>
      </c>
      <c r="AC208" s="34">
        <v>5261.72</v>
      </c>
      <c r="AD208" s="34">
        <v>2096.2121136000001</v>
      </c>
      <c r="AE208" s="34">
        <v>189.79</v>
      </c>
      <c r="AF208" s="34">
        <v>15767.185790712605</v>
      </c>
      <c r="AG208" s="136">
        <v>11324</v>
      </c>
      <c r="AH208" s="34">
        <v>13539.9</v>
      </c>
      <c r="AI208" s="34">
        <v>0</v>
      </c>
      <c r="AJ208" s="34">
        <v>0</v>
      </c>
      <c r="AK208" s="34">
        <v>0</v>
      </c>
      <c r="AL208" s="34">
        <v>11324</v>
      </c>
      <c r="AM208" s="34">
        <v>13539.9</v>
      </c>
      <c r="AN208" s="34">
        <v>2215.8999999999996</v>
      </c>
      <c r="AO208" s="34">
        <v>68981.627310000011</v>
      </c>
      <c r="AP208" s="34">
        <v>66765.727310000017</v>
      </c>
      <c r="AQ208" s="34">
        <v>2215.8999999999942</v>
      </c>
      <c r="AR208" s="34">
        <v>5371</v>
      </c>
      <c r="AS208" s="34">
        <v>0</v>
      </c>
    </row>
    <row r="209" spans="2:45" s="1" customFormat="1" ht="12.75" x14ac:dyDescent="0.2">
      <c r="B209" s="31" t="s">
        <v>3798</v>
      </c>
      <c r="C209" s="32" t="s">
        <v>1395</v>
      </c>
      <c r="D209" s="31" t="s">
        <v>1396</v>
      </c>
      <c r="E209" s="31" t="s">
        <v>13</v>
      </c>
      <c r="F209" s="31" t="s">
        <v>11</v>
      </c>
      <c r="G209" s="31" t="s">
        <v>18</v>
      </c>
      <c r="H209" s="31" t="s">
        <v>91</v>
      </c>
      <c r="I209" s="31" t="s">
        <v>10</v>
      </c>
      <c r="J209" s="31" t="s">
        <v>22</v>
      </c>
      <c r="K209" s="31" t="s">
        <v>1397</v>
      </c>
      <c r="L209" s="33">
        <v>412</v>
      </c>
      <c r="M209" s="150">
        <v>9975.252939</v>
      </c>
      <c r="N209" s="34">
        <v>-2164</v>
      </c>
      <c r="O209" s="34">
        <v>621.1260349234667</v>
      </c>
      <c r="P209" s="30">
        <v>9838.5502328999992</v>
      </c>
      <c r="Q209" s="35">
        <v>289.319073</v>
      </c>
      <c r="R209" s="36">
        <v>0</v>
      </c>
      <c r="S209" s="36">
        <v>27.233390857153317</v>
      </c>
      <c r="T209" s="36">
        <v>796.76660914284673</v>
      </c>
      <c r="U209" s="37">
        <v>824.00444342266303</v>
      </c>
      <c r="V209" s="38">
        <v>1113.323516422663</v>
      </c>
      <c r="W209" s="34">
        <v>10951.873749322662</v>
      </c>
      <c r="X209" s="34">
        <v>51.062607857151306</v>
      </c>
      <c r="Y209" s="33">
        <v>10900.81114146551</v>
      </c>
      <c r="Z209" s="144">
        <v>0</v>
      </c>
      <c r="AA209" s="34">
        <v>901.84692382272124</v>
      </c>
      <c r="AB209" s="34">
        <v>4039.2575999584883</v>
      </c>
      <c r="AC209" s="34">
        <v>3576.4700000000003</v>
      </c>
      <c r="AD209" s="34">
        <v>291</v>
      </c>
      <c r="AE209" s="34">
        <v>0</v>
      </c>
      <c r="AF209" s="34">
        <v>8808.5745237812098</v>
      </c>
      <c r="AG209" s="136">
        <v>0</v>
      </c>
      <c r="AH209" s="34">
        <v>5027.2972938999992</v>
      </c>
      <c r="AI209" s="34">
        <v>0</v>
      </c>
      <c r="AJ209" s="34">
        <v>997.52529390000007</v>
      </c>
      <c r="AK209" s="34">
        <v>997.52529390000007</v>
      </c>
      <c r="AL209" s="34">
        <v>0</v>
      </c>
      <c r="AM209" s="34">
        <v>4029.7719999999995</v>
      </c>
      <c r="AN209" s="34">
        <v>4029.7719999999995</v>
      </c>
      <c r="AO209" s="34">
        <v>9838.5502328999992</v>
      </c>
      <c r="AP209" s="34">
        <v>4811.252939</v>
      </c>
      <c r="AQ209" s="34">
        <v>5027.2972938999992</v>
      </c>
      <c r="AR209" s="34">
        <v>-2164</v>
      </c>
      <c r="AS209" s="34">
        <v>0</v>
      </c>
    </row>
    <row r="210" spans="2:45" s="1" customFormat="1" ht="12.75" x14ac:dyDescent="0.2">
      <c r="B210" s="31" t="s">
        <v>3798</v>
      </c>
      <c r="C210" s="32" t="s">
        <v>1677</v>
      </c>
      <c r="D210" s="31" t="s">
        <v>1678</v>
      </c>
      <c r="E210" s="31" t="s">
        <v>13</v>
      </c>
      <c r="F210" s="31" t="s">
        <v>11</v>
      </c>
      <c r="G210" s="31" t="s">
        <v>18</v>
      </c>
      <c r="H210" s="31" t="s">
        <v>91</v>
      </c>
      <c r="I210" s="31" t="s">
        <v>10</v>
      </c>
      <c r="J210" s="31" t="s">
        <v>21</v>
      </c>
      <c r="K210" s="31" t="s">
        <v>1679</v>
      </c>
      <c r="L210" s="33">
        <v>10271</v>
      </c>
      <c r="M210" s="150">
        <v>718935.15656000003</v>
      </c>
      <c r="N210" s="34">
        <v>-121036</v>
      </c>
      <c r="O210" s="34">
        <v>34559.234485568966</v>
      </c>
      <c r="P210" s="30">
        <v>455316.84221599996</v>
      </c>
      <c r="Q210" s="35">
        <v>35203.434229999999</v>
      </c>
      <c r="R210" s="36">
        <v>0</v>
      </c>
      <c r="S210" s="36">
        <v>18616.340201150007</v>
      </c>
      <c r="T210" s="36">
        <v>1925.6597988499925</v>
      </c>
      <c r="U210" s="37">
        <v>20542.110772801389</v>
      </c>
      <c r="V210" s="38">
        <v>55745.545002801387</v>
      </c>
      <c r="W210" s="34">
        <v>511062.38721880136</v>
      </c>
      <c r="X210" s="34">
        <v>34905.637877149973</v>
      </c>
      <c r="Y210" s="33">
        <v>476156.74934165139</v>
      </c>
      <c r="Z210" s="144">
        <v>1412.9962068818572</v>
      </c>
      <c r="AA210" s="34">
        <v>42574.225543922868</v>
      </c>
      <c r="AB210" s="34">
        <v>114805.032169575</v>
      </c>
      <c r="AC210" s="34">
        <v>43053.08</v>
      </c>
      <c r="AD210" s="34">
        <v>3909.7135208</v>
      </c>
      <c r="AE210" s="34">
        <v>3189.44</v>
      </c>
      <c r="AF210" s="34">
        <v>208944.48744117975</v>
      </c>
      <c r="AG210" s="136">
        <v>56831</v>
      </c>
      <c r="AH210" s="34">
        <v>187647.68565599999</v>
      </c>
      <c r="AI210" s="34">
        <v>0</v>
      </c>
      <c r="AJ210" s="34">
        <v>71893.515656000003</v>
      </c>
      <c r="AK210" s="34">
        <v>71893.515656000003</v>
      </c>
      <c r="AL210" s="34">
        <v>56831</v>
      </c>
      <c r="AM210" s="34">
        <v>115754.17</v>
      </c>
      <c r="AN210" s="34">
        <v>58923.17</v>
      </c>
      <c r="AO210" s="34">
        <v>455316.84221599996</v>
      </c>
      <c r="AP210" s="34">
        <v>324500.15655999997</v>
      </c>
      <c r="AQ210" s="34">
        <v>130816.68565600005</v>
      </c>
      <c r="AR210" s="34">
        <v>-121036</v>
      </c>
      <c r="AS210" s="34">
        <v>0</v>
      </c>
    </row>
    <row r="211" spans="2:45" s="1" customFormat="1" ht="12.75" x14ac:dyDescent="0.2">
      <c r="B211" s="31" t="s">
        <v>3798</v>
      </c>
      <c r="C211" s="32" t="s">
        <v>783</v>
      </c>
      <c r="D211" s="31" t="s">
        <v>784</v>
      </c>
      <c r="E211" s="31" t="s">
        <v>13</v>
      </c>
      <c r="F211" s="31" t="s">
        <v>11</v>
      </c>
      <c r="G211" s="31" t="s">
        <v>18</v>
      </c>
      <c r="H211" s="31" t="s">
        <v>91</v>
      </c>
      <c r="I211" s="31" t="s">
        <v>10</v>
      </c>
      <c r="J211" s="31" t="s">
        <v>22</v>
      </c>
      <c r="K211" s="31" t="s">
        <v>785</v>
      </c>
      <c r="L211" s="33">
        <v>985</v>
      </c>
      <c r="M211" s="150">
        <v>21387.152504999998</v>
      </c>
      <c r="N211" s="34">
        <v>3830</v>
      </c>
      <c r="O211" s="34">
        <v>0</v>
      </c>
      <c r="P211" s="30">
        <v>21735.437504999994</v>
      </c>
      <c r="Q211" s="35">
        <v>1858.2738830000001</v>
      </c>
      <c r="R211" s="36">
        <v>0</v>
      </c>
      <c r="S211" s="36">
        <v>1579.344083429178</v>
      </c>
      <c r="T211" s="36">
        <v>390.655916570822</v>
      </c>
      <c r="U211" s="37">
        <v>1970.0106232313669</v>
      </c>
      <c r="V211" s="38">
        <v>3828.2845062313672</v>
      </c>
      <c r="W211" s="34">
        <v>25563.722011231363</v>
      </c>
      <c r="X211" s="34">
        <v>2961.2701564291783</v>
      </c>
      <c r="Y211" s="33">
        <v>22602.451854802184</v>
      </c>
      <c r="Z211" s="144">
        <v>0</v>
      </c>
      <c r="AA211" s="34">
        <v>1333.1480356703094</v>
      </c>
      <c r="AB211" s="34">
        <v>5212.8451193384089</v>
      </c>
      <c r="AC211" s="34">
        <v>4128.84</v>
      </c>
      <c r="AD211" s="34">
        <v>86.287319999999994</v>
      </c>
      <c r="AE211" s="34">
        <v>51.78</v>
      </c>
      <c r="AF211" s="34">
        <v>10812.900475008719</v>
      </c>
      <c r="AG211" s="136">
        <v>0</v>
      </c>
      <c r="AH211" s="34">
        <v>9634.284999999998</v>
      </c>
      <c r="AI211" s="34">
        <v>0</v>
      </c>
      <c r="AJ211" s="34">
        <v>0</v>
      </c>
      <c r="AK211" s="34">
        <v>0</v>
      </c>
      <c r="AL211" s="34">
        <v>0</v>
      </c>
      <c r="AM211" s="34">
        <v>9634.284999999998</v>
      </c>
      <c r="AN211" s="34">
        <v>9634.284999999998</v>
      </c>
      <c r="AO211" s="34">
        <v>21735.437504999994</v>
      </c>
      <c r="AP211" s="34">
        <v>12101.152504999996</v>
      </c>
      <c r="AQ211" s="34">
        <v>9634.2849999999962</v>
      </c>
      <c r="AR211" s="34">
        <v>3830</v>
      </c>
      <c r="AS211" s="34">
        <v>0</v>
      </c>
    </row>
    <row r="212" spans="2:45" s="1" customFormat="1" ht="12.75" x14ac:dyDescent="0.2">
      <c r="B212" s="31" t="s">
        <v>3798</v>
      </c>
      <c r="C212" s="32" t="s">
        <v>2456</v>
      </c>
      <c r="D212" s="31" t="s">
        <v>2457</v>
      </c>
      <c r="E212" s="31" t="s">
        <v>13</v>
      </c>
      <c r="F212" s="31" t="s">
        <v>11</v>
      </c>
      <c r="G212" s="31" t="s">
        <v>18</v>
      </c>
      <c r="H212" s="31" t="s">
        <v>91</v>
      </c>
      <c r="I212" s="31" t="s">
        <v>10</v>
      </c>
      <c r="J212" s="31" t="s">
        <v>22</v>
      </c>
      <c r="K212" s="31" t="s">
        <v>2458</v>
      </c>
      <c r="L212" s="33">
        <v>316</v>
      </c>
      <c r="M212" s="150">
        <v>12042.107448999999</v>
      </c>
      <c r="N212" s="34">
        <v>-2414</v>
      </c>
      <c r="O212" s="34">
        <v>1745.5</v>
      </c>
      <c r="P212" s="30">
        <v>6754.4034489999995</v>
      </c>
      <c r="Q212" s="35">
        <v>917.76690099999996</v>
      </c>
      <c r="R212" s="36">
        <v>0</v>
      </c>
      <c r="S212" s="36">
        <v>407.29913600015641</v>
      </c>
      <c r="T212" s="36">
        <v>224.70086399984359</v>
      </c>
      <c r="U212" s="37">
        <v>632.00340806204247</v>
      </c>
      <c r="V212" s="38">
        <v>1549.7703090620425</v>
      </c>
      <c r="W212" s="34">
        <v>8304.1737580620429</v>
      </c>
      <c r="X212" s="34">
        <v>763.68588000015643</v>
      </c>
      <c r="Y212" s="33">
        <v>7540.4878780618865</v>
      </c>
      <c r="Z212" s="144">
        <v>0</v>
      </c>
      <c r="AA212" s="34">
        <v>885.33538293203992</v>
      </c>
      <c r="AB212" s="34">
        <v>1698.2955080229706</v>
      </c>
      <c r="AC212" s="34">
        <v>3224.42</v>
      </c>
      <c r="AD212" s="34">
        <v>189.28482719999997</v>
      </c>
      <c r="AE212" s="34">
        <v>0</v>
      </c>
      <c r="AF212" s="34">
        <v>5997.3357181550109</v>
      </c>
      <c r="AG212" s="136">
        <v>0</v>
      </c>
      <c r="AH212" s="34">
        <v>3759.2959999999998</v>
      </c>
      <c r="AI212" s="34">
        <v>0</v>
      </c>
      <c r="AJ212" s="34">
        <v>668.5</v>
      </c>
      <c r="AK212" s="34">
        <v>668.5</v>
      </c>
      <c r="AL212" s="34">
        <v>0</v>
      </c>
      <c r="AM212" s="34">
        <v>3090.7959999999998</v>
      </c>
      <c r="AN212" s="34">
        <v>3090.7959999999998</v>
      </c>
      <c r="AO212" s="34">
        <v>6754.4034489999995</v>
      </c>
      <c r="AP212" s="34">
        <v>2995.1074489999996</v>
      </c>
      <c r="AQ212" s="34">
        <v>3759.2960000000003</v>
      </c>
      <c r="AR212" s="34">
        <v>-2414</v>
      </c>
      <c r="AS212" s="34">
        <v>0</v>
      </c>
    </row>
    <row r="213" spans="2:45" s="1" customFormat="1" ht="12.75" x14ac:dyDescent="0.2">
      <c r="B213" s="31" t="s">
        <v>3798</v>
      </c>
      <c r="C213" s="32" t="s">
        <v>1629</v>
      </c>
      <c r="D213" s="31" t="s">
        <v>1630</v>
      </c>
      <c r="E213" s="31" t="s">
        <v>13</v>
      </c>
      <c r="F213" s="31" t="s">
        <v>11</v>
      </c>
      <c r="G213" s="31" t="s">
        <v>18</v>
      </c>
      <c r="H213" s="31" t="s">
        <v>91</v>
      </c>
      <c r="I213" s="31" t="s">
        <v>10</v>
      </c>
      <c r="J213" s="31" t="s">
        <v>22</v>
      </c>
      <c r="K213" s="31" t="s">
        <v>1631</v>
      </c>
      <c r="L213" s="33">
        <v>607</v>
      </c>
      <c r="M213" s="150">
        <v>17435.306519999998</v>
      </c>
      <c r="N213" s="34">
        <v>1631</v>
      </c>
      <c r="O213" s="34">
        <v>0</v>
      </c>
      <c r="P213" s="30">
        <v>13991.373519999997</v>
      </c>
      <c r="Q213" s="35">
        <v>467.56941699999999</v>
      </c>
      <c r="R213" s="36">
        <v>0</v>
      </c>
      <c r="S213" s="36">
        <v>366.35591657156925</v>
      </c>
      <c r="T213" s="36">
        <v>847.6440834284308</v>
      </c>
      <c r="U213" s="37">
        <v>1214.0065464989234</v>
      </c>
      <c r="V213" s="38">
        <v>1681.5759634989233</v>
      </c>
      <c r="W213" s="34">
        <v>15672.94948349892</v>
      </c>
      <c r="X213" s="34">
        <v>686.91734357156747</v>
      </c>
      <c r="Y213" s="33">
        <v>14986.032139927353</v>
      </c>
      <c r="Z213" s="144">
        <v>0</v>
      </c>
      <c r="AA213" s="34">
        <v>897.69161079126252</v>
      </c>
      <c r="AB213" s="34">
        <v>3288.8496197739919</v>
      </c>
      <c r="AC213" s="34">
        <v>2544.37</v>
      </c>
      <c r="AD213" s="34">
        <v>367.5</v>
      </c>
      <c r="AE213" s="34">
        <v>77.31</v>
      </c>
      <c r="AF213" s="34">
        <v>7175.7212305652547</v>
      </c>
      <c r="AG213" s="136">
        <v>0</v>
      </c>
      <c r="AH213" s="34">
        <v>5937.0669999999991</v>
      </c>
      <c r="AI213" s="34">
        <v>0</v>
      </c>
      <c r="AJ213" s="34">
        <v>0</v>
      </c>
      <c r="AK213" s="34">
        <v>0</v>
      </c>
      <c r="AL213" s="34">
        <v>0</v>
      </c>
      <c r="AM213" s="34">
        <v>5937.0669999999991</v>
      </c>
      <c r="AN213" s="34">
        <v>5937.0669999999991</v>
      </c>
      <c r="AO213" s="34">
        <v>13991.373519999997</v>
      </c>
      <c r="AP213" s="34">
        <v>8054.3065199999983</v>
      </c>
      <c r="AQ213" s="34">
        <v>5937.0669999999991</v>
      </c>
      <c r="AR213" s="34">
        <v>1631</v>
      </c>
      <c r="AS213" s="34">
        <v>0</v>
      </c>
    </row>
    <row r="214" spans="2:45" s="1" customFormat="1" ht="12.75" x14ac:dyDescent="0.2">
      <c r="B214" s="31" t="s">
        <v>3798</v>
      </c>
      <c r="C214" s="32" t="s">
        <v>1058</v>
      </c>
      <c r="D214" s="31" t="s">
        <v>1059</v>
      </c>
      <c r="E214" s="31" t="s">
        <v>13</v>
      </c>
      <c r="F214" s="31" t="s">
        <v>11</v>
      </c>
      <c r="G214" s="31" t="s">
        <v>18</v>
      </c>
      <c r="H214" s="31" t="s">
        <v>91</v>
      </c>
      <c r="I214" s="31" t="s">
        <v>10</v>
      </c>
      <c r="J214" s="31" t="s">
        <v>22</v>
      </c>
      <c r="K214" s="31" t="s">
        <v>1060</v>
      </c>
      <c r="L214" s="33">
        <v>593</v>
      </c>
      <c r="M214" s="150">
        <v>10670.378389000001</v>
      </c>
      <c r="N214" s="34">
        <v>3709</v>
      </c>
      <c r="O214" s="34">
        <v>0</v>
      </c>
      <c r="P214" s="30">
        <v>20179.511388999999</v>
      </c>
      <c r="Q214" s="35">
        <v>1006.830421</v>
      </c>
      <c r="R214" s="36">
        <v>0</v>
      </c>
      <c r="S214" s="36">
        <v>1150.4504480004418</v>
      </c>
      <c r="T214" s="36">
        <v>35.549551999558162</v>
      </c>
      <c r="U214" s="37">
        <v>1186.0063955088331</v>
      </c>
      <c r="V214" s="38">
        <v>2192.8368165088332</v>
      </c>
      <c r="W214" s="34">
        <v>22372.348205508832</v>
      </c>
      <c r="X214" s="34">
        <v>2157.0945900004444</v>
      </c>
      <c r="Y214" s="33">
        <v>20215.253615508387</v>
      </c>
      <c r="Z214" s="144">
        <v>0</v>
      </c>
      <c r="AA214" s="34">
        <v>1300.6614374341459</v>
      </c>
      <c r="AB214" s="34">
        <v>2409.3124519478752</v>
      </c>
      <c r="AC214" s="34">
        <v>7898.76</v>
      </c>
      <c r="AD214" s="34">
        <v>993.68598262499984</v>
      </c>
      <c r="AE214" s="34">
        <v>1391.82</v>
      </c>
      <c r="AF214" s="34">
        <v>13994.239872007021</v>
      </c>
      <c r="AG214" s="136">
        <v>0</v>
      </c>
      <c r="AH214" s="34">
        <v>5800.1329999999989</v>
      </c>
      <c r="AI214" s="34">
        <v>0</v>
      </c>
      <c r="AJ214" s="34">
        <v>0</v>
      </c>
      <c r="AK214" s="34">
        <v>0</v>
      </c>
      <c r="AL214" s="34">
        <v>0</v>
      </c>
      <c r="AM214" s="34">
        <v>5800.1329999999989</v>
      </c>
      <c r="AN214" s="34">
        <v>5800.1329999999989</v>
      </c>
      <c r="AO214" s="34">
        <v>20179.511388999999</v>
      </c>
      <c r="AP214" s="34">
        <v>14379.378389000001</v>
      </c>
      <c r="AQ214" s="34">
        <v>5800.132999999998</v>
      </c>
      <c r="AR214" s="34">
        <v>3709</v>
      </c>
      <c r="AS214" s="34">
        <v>0</v>
      </c>
    </row>
    <row r="215" spans="2:45" s="1" customFormat="1" ht="12.75" x14ac:dyDescent="0.2">
      <c r="B215" s="31" t="s">
        <v>3798</v>
      </c>
      <c r="C215" s="32" t="s">
        <v>2783</v>
      </c>
      <c r="D215" s="31" t="s">
        <v>2784</v>
      </c>
      <c r="E215" s="31" t="s">
        <v>13</v>
      </c>
      <c r="F215" s="31" t="s">
        <v>11</v>
      </c>
      <c r="G215" s="31" t="s">
        <v>18</v>
      </c>
      <c r="H215" s="31" t="s">
        <v>91</v>
      </c>
      <c r="I215" s="31" t="s">
        <v>10</v>
      </c>
      <c r="J215" s="31" t="s">
        <v>12</v>
      </c>
      <c r="K215" s="31" t="s">
        <v>2785</v>
      </c>
      <c r="L215" s="33">
        <v>3665</v>
      </c>
      <c r="M215" s="150">
        <v>78182.443067</v>
      </c>
      <c r="N215" s="34">
        <v>-66462.679999999993</v>
      </c>
      <c r="O215" s="34">
        <v>61486.279999999992</v>
      </c>
      <c r="P215" s="30">
        <v>-27854.486932999993</v>
      </c>
      <c r="Q215" s="35">
        <v>6625.0333979999996</v>
      </c>
      <c r="R215" s="36">
        <v>27854.486932999993</v>
      </c>
      <c r="S215" s="36">
        <v>5142.6522068591175</v>
      </c>
      <c r="T215" s="36">
        <v>48433.789237724253</v>
      </c>
      <c r="U215" s="37">
        <v>81431.367494127815</v>
      </c>
      <c r="V215" s="38">
        <v>88056.400892127815</v>
      </c>
      <c r="W215" s="34">
        <v>88056.400892127815</v>
      </c>
      <c r="X215" s="34">
        <v>69003.540170859109</v>
      </c>
      <c r="Y215" s="33">
        <v>19052.860721268706</v>
      </c>
      <c r="Z215" s="144">
        <v>0</v>
      </c>
      <c r="AA215" s="34">
        <v>7827.3572932330771</v>
      </c>
      <c r="AB215" s="34">
        <v>30195.112244892138</v>
      </c>
      <c r="AC215" s="34">
        <v>15362.63</v>
      </c>
      <c r="AD215" s="34">
        <v>878.01806706249999</v>
      </c>
      <c r="AE215" s="34">
        <v>666.55</v>
      </c>
      <c r="AF215" s="34">
        <v>54929.667605187715</v>
      </c>
      <c r="AG215" s="136">
        <v>15651</v>
      </c>
      <c r="AH215" s="34">
        <v>45987.75</v>
      </c>
      <c r="AI215" s="34">
        <v>1695</v>
      </c>
      <c r="AJ215" s="34">
        <v>4976.4000000000005</v>
      </c>
      <c r="AK215" s="34">
        <v>3281.4000000000005</v>
      </c>
      <c r="AL215" s="34">
        <v>13956</v>
      </c>
      <c r="AM215" s="34">
        <v>41011.35</v>
      </c>
      <c r="AN215" s="34">
        <v>27055.35</v>
      </c>
      <c r="AO215" s="34">
        <v>-27854.486932999993</v>
      </c>
      <c r="AP215" s="34">
        <v>-58191.236932999993</v>
      </c>
      <c r="AQ215" s="34">
        <v>30336.75</v>
      </c>
      <c r="AR215" s="34">
        <v>-66462.679999999993</v>
      </c>
      <c r="AS215" s="34">
        <v>0</v>
      </c>
    </row>
    <row r="216" spans="2:45" s="1" customFormat="1" ht="12.75" x14ac:dyDescent="0.2">
      <c r="B216" s="31" t="s">
        <v>3798</v>
      </c>
      <c r="C216" s="32" t="s">
        <v>1683</v>
      </c>
      <c r="D216" s="31" t="s">
        <v>1684</v>
      </c>
      <c r="E216" s="31" t="s">
        <v>13</v>
      </c>
      <c r="F216" s="31" t="s">
        <v>11</v>
      </c>
      <c r="G216" s="31" t="s">
        <v>18</v>
      </c>
      <c r="H216" s="31" t="s">
        <v>91</v>
      </c>
      <c r="I216" s="31" t="s">
        <v>10</v>
      </c>
      <c r="J216" s="31" t="s">
        <v>12</v>
      </c>
      <c r="K216" s="31" t="s">
        <v>1685</v>
      </c>
      <c r="L216" s="33">
        <v>1170</v>
      </c>
      <c r="M216" s="150">
        <v>23401.670588000001</v>
      </c>
      <c r="N216" s="34">
        <v>39281</v>
      </c>
      <c r="O216" s="34">
        <v>0</v>
      </c>
      <c r="P216" s="30">
        <v>71401.970587999996</v>
      </c>
      <c r="Q216" s="35">
        <v>839.21099700000002</v>
      </c>
      <c r="R216" s="36">
        <v>0</v>
      </c>
      <c r="S216" s="36">
        <v>941.9234720003617</v>
      </c>
      <c r="T216" s="36">
        <v>1398.0765279996383</v>
      </c>
      <c r="U216" s="37">
        <v>2340.0126184575629</v>
      </c>
      <c r="V216" s="38">
        <v>3179.223615457563</v>
      </c>
      <c r="W216" s="34">
        <v>74581.194203457562</v>
      </c>
      <c r="X216" s="34">
        <v>1766.1065100003616</v>
      </c>
      <c r="Y216" s="33">
        <v>72815.087693457201</v>
      </c>
      <c r="Z216" s="144">
        <v>0</v>
      </c>
      <c r="AA216" s="34">
        <v>1188.0577463736531</v>
      </c>
      <c r="AB216" s="34">
        <v>8811.7620993590936</v>
      </c>
      <c r="AC216" s="34">
        <v>5376.45</v>
      </c>
      <c r="AD216" s="34">
        <v>1817.3143605</v>
      </c>
      <c r="AE216" s="34">
        <v>0</v>
      </c>
      <c r="AF216" s="34">
        <v>17193.584206232747</v>
      </c>
      <c r="AG216" s="136">
        <v>0</v>
      </c>
      <c r="AH216" s="34">
        <v>13092.3</v>
      </c>
      <c r="AI216" s="34">
        <v>0</v>
      </c>
      <c r="AJ216" s="34">
        <v>0</v>
      </c>
      <c r="AK216" s="34">
        <v>0</v>
      </c>
      <c r="AL216" s="34">
        <v>0</v>
      </c>
      <c r="AM216" s="34">
        <v>13092.3</v>
      </c>
      <c r="AN216" s="34">
        <v>13092.3</v>
      </c>
      <c r="AO216" s="34">
        <v>71401.970587999996</v>
      </c>
      <c r="AP216" s="34">
        <v>58309.670587999994</v>
      </c>
      <c r="AQ216" s="34">
        <v>13092.300000000003</v>
      </c>
      <c r="AR216" s="34">
        <v>39281</v>
      </c>
      <c r="AS216" s="34">
        <v>0</v>
      </c>
    </row>
    <row r="217" spans="2:45" s="1" customFormat="1" ht="12.75" x14ac:dyDescent="0.2">
      <c r="B217" s="31" t="s">
        <v>3798</v>
      </c>
      <c r="C217" s="32" t="s">
        <v>3014</v>
      </c>
      <c r="D217" s="31" t="s">
        <v>3015</v>
      </c>
      <c r="E217" s="31" t="s">
        <v>13</v>
      </c>
      <c r="F217" s="31" t="s">
        <v>11</v>
      </c>
      <c r="G217" s="31" t="s">
        <v>18</v>
      </c>
      <c r="H217" s="31" t="s">
        <v>91</v>
      </c>
      <c r="I217" s="31" t="s">
        <v>10</v>
      </c>
      <c r="J217" s="31" t="s">
        <v>22</v>
      </c>
      <c r="K217" s="31" t="s">
        <v>3016</v>
      </c>
      <c r="L217" s="33">
        <v>596</v>
      </c>
      <c r="M217" s="150">
        <v>20509.380731999998</v>
      </c>
      <c r="N217" s="34">
        <v>-8085</v>
      </c>
      <c r="O217" s="34">
        <v>2440.2523594526547</v>
      </c>
      <c r="P217" s="30">
        <v>27181.318805199997</v>
      </c>
      <c r="Q217" s="35">
        <v>1479.7705539999999</v>
      </c>
      <c r="R217" s="36">
        <v>0</v>
      </c>
      <c r="S217" s="36">
        <v>654.39492000025132</v>
      </c>
      <c r="T217" s="36">
        <v>537.60507999974868</v>
      </c>
      <c r="U217" s="37">
        <v>1192.0064278638524</v>
      </c>
      <c r="V217" s="38">
        <v>2671.7769818638526</v>
      </c>
      <c r="W217" s="34">
        <v>29853.095787063849</v>
      </c>
      <c r="X217" s="34">
        <v>1226.9904750002497</v>
      </c>
      <c r="Y217" s="33">
        <v>28626.105312063599</v>
      </c>
      <c r="Z217" s="144">
        <v>0</v>
      </c>
      <c r="AA217" s="34">
        <v>1153.1375795449153</v>
      </c>
      <c r="AB217" s="34">
        <v>4106.8293553816084</v>
      </c>
      <c r="AC217" s="34">
        <v>5083.9400000000005</v>
      </c>
      <c r="AD217" s="34">
        <v>62.5</v>
      </c>
      <c r="AE217" s="34">
        <v>1277</v>
      </c>
      <c r="AF217" s="34">
        <v>11683.406934926525</v>
      </c>
      <c r="AG217" s="136">
        <v>14780</v>
      </c>
      <c r="AH217" s="34">
        <v>16721.938073199999</v>
      </c>
      <c r="AI217" s="34">
        <v>109</v>
      </c>
      <c r="AJ217" s="34">
        <v>2050.9380732</v>
      </c>
      <c r="AK217" s="34">
        <v>1941.9380732</v>
      </c>
      <c r="AL217" s="34">
        <v>14671</v>
      </c>
      <c r="AM217" s="34">
        <v>14671</v>
      </c>
      <c r="AN217" s="34">
        <v>0</v>
      </c>
      <c r="AO217" s="34">
        <v>27181.318805199997</v>
      </c>
      <c r="AP217" s="34">
        <v>25239.380731999998</v>
      </c>
      <c r="AQ217" s="34">
        <v>1941.9380731999991</v>
      </c>
      <c r="AR217" s="34">
        <v>-8085</v>
      </c>
      <c r="AS217" s="34">
        <v>0</v>
      </c>
    </row>
    <row r="218" spans="2:45" s="1" customFormat="1" ht="12.75" x14ac:dyDescent="0.2">
      <c r="B218" s="31" t="s">
        <v>3798</v>
      </c>
      <c r="C218" s="32" t="s">
        <v>1809</v>
      </c>
      <c r="D218" s="31" t="s">
        <v>1810</v>
      </c>
      <c r="E218" s="31" t="s">
        <v>13</v>
      </c>
      <c r="F218" s="31" t="s">
        <v>11</v>
      </c>
      <c r="G218" s="31" t="s">
        <v>18</v>
      </c>
      <c r="H218" s="31" t="s">
        <v>91</v>
      </c>
      <c r="I218" s="31" t="s">
        <v>10</v>
      </c>
      <c r="J218" s="31" t="s">
        <v>22</v>
      </c>
      <c r="K218" s="31" t="s">
        <v>1811</v>
      </c>
      <c r="L218" s="33">
        <v>394</v>
      </c>
      <c r="M218" s="150">
        <v>6554.2158550000004</v>
      </c>
      <c r="N218" s="34">
        <v>-266</v>
      </c>
      <c r="O218" s="34">
        <v>0</v>
      </c>
      <c r="P218" s="30">
        <v>5196.3514404999987</v>
      </c>
      <c r="Q218" s="35">
        <v>259.164692</v>
      </c>
      <c r="R218" s="36">
        <v>0</v>
      </c>
      <c r="S218" s="36">
        <v>203.91901142864975</v>
      </c>
      <c r="T218" s="36">
        <v>584.08098857135019</v>
      </c>
      <c r="U218" s="37">
        <v>788.00424929254666</v>
      </c>
      <c r="V218" s="38">
        <v>1047.1689412925466</v>
      </c>
      <c r="W218" s="34">
        <v>6243.5203817925449</v>
      </c>
      <c r="X218" s="34">
        <v>382.34814642864876</v>
      </c>
      <c r="Y218" s="33">
        <v>5861.1722353638961</v>
      </c>
      <c r="Z218" s="144">
        <v>0</v>
      </c>
      <c r="AA218" s="34">
        <v>946.16262985355945</v>
      </c>
      <c r="AB218" s="34">
        <v>5255.2711245070705</v>
      </c>
      <c r="AC218" s="34">
        <v>4388.6099999999997</v>
      </c>
      <c r="AD218" s="34">
        <v>59</v>
      </c>
      <c r="AE218" s="34">
        <v>136.58000000000001</v>
      </c>
      <c r="AF218" s="34">
        <v>10785.623754360629</v>
      </c>
      <c r="AG218" s="136">
        <v>0</v>
      </c>
      <c r="AH218" s="34">
        <v>4509.1355854999993</v>
      </c>
      <c r="AI218" s="34">
        <v>0</v>
      </c>
      <c r="AJ218" s="34">
        <v>655.42158550000011</v>
      </c>
      <c r="AK218" s="34">
        <v>655.42158550000011</v>
      </c>
      <c r="AL218" s="34">
        <v>0</v>
      </c>
      <c r="AM218" s="34">
        <v>3853.7139999999995</v>
      </c>
      <c r="AN218" s="34">
        <v>3853.7139999999995</v>
      </c>
      <c r="AO218" s="34">
        <v>5196.3514404999987</v>
      </c>
      <c r="AP218" s="34">
        <v>687.21585499999856</v>
      </c>
      <c r="AQ218" s="34">
        <v>4509.1355855000002</v>
      </c>
      <c r="AR218" s="34">
        <v>-266</v>
      </c>
      <c r="AS218" s="34">
        <v>0</v>
      </c>
    </row>
    <row r="219" spans="2:45" s="1" customFormat="1" ht="12.75" x14ac:dyDescent="0.2">
      <c r="B219" s="31" t="s">
        <v>3798</v>
      </c>
      <c r="C219" s="32" t="s">
        <v>2762</v>
      </c>
      <c r="D219" s="31" t="s">
        <v>2763</v>
      </c>
      <c r="E219" s="31" t="s">
        <v>13</v>
      </c>
      <c r="F219" s="31" t="s">
        <v>11</v>
      </c>
      <c r="G219" s="31" t="s">
        <v>18</v>
      </c>
      <c r="H219" s="31" t="s">
        <v>91</v>
      </c>
      <c r="I219" s="31" t="s">
        <v>10</v>
      </c>
      <c r="J219" s="31" t="s">
        <v>12</v>
      </c>
      <c r="K219" s="31" t="s">
        <v>2764</v>
      </c>
      <c r="L219" s="33">
        <v>2679</v>
      </c>
      <c r="M219" s="150">
        <v>110758.47260099999</v>
      </c>
      <c r="N219" s="34">
        <v>-56741</v>
      </c>
      <c r="O219" s="34">
        <v>19401.360610126947</v>
      </c>
      <c r="P219" s="30">
        <v>50653.472600999987</v>
      </c>
      <c r="Q219" s="35">
        <v>9956.7685509999992</v>
      </c>
      <c r="R219" s="36">
        <v>0</v>
      </c>
      <c r="S219" s="36">
        <v>6171.9564537166561</v>
      </c>
      <c r="T219" s="36">
        <v>-43.988115901601304</v>
      </c>
      <c r="U219" s="37">
        <v>6128.0013829041218</v>
      </c>
      <c r="V219" s="38">
        <v>16084.769933904121</v>
      </c>
      <c r="W219" s="34">
        <v>66738.2425349041</v>
      </c>
      <c r="X219" s="34">
        <v>11572.41835071666</v>
      </c>
      <c r="Y219" s="33">
        <v>55165.824184187441</v>
      </c>
      <c r="Z219" s="144">
        <v>0</v>
      </c>
      <c r="AA219" s="34">
        <v>1821.9196344241768</v>
      </c>
      <c r="AB219" s="34">
        <v>31576.952657058751</v>
      </c>
      <c r="AC219" s="34">
        <v>11229.6</v>
      </c>
      <c r="AD219" s="34">
        <v>2233.4750000000004</v>
      </c>
      <c r="AE219" s="34">
        <v>0</v>
      </c>
      <c r="AF219" s="34">
        <v>46861.947291482924</v>
      </c>
      <c r="AG219" s="136">
        <v>43136</v>
      </c>
      <c r="AH219" s="34">
        <v>51406</v>
      </c>
      <c r="AI219" s="34">
        <v>0</v>
      </c>
      <c r="AJ219" s="34">
        <v>8270</v>
      </c>
      <c r="AK219" s="34">
        <v>8270</v>
      </c>
      <c r="AL219" s="34">
        <v>43136</v>
      </c>
      <c r="AM219" s="34">
        <v>43136</v>
      </c>
      <c r="AN219" s="34">
        <v>0</v>
      </c>
      <c r="AO219" s="34">
        <v>50653.472600999987</v>
      </c>
      <c r="AP219" s="34">
        <v>42383.472600999987</v>
      </c>
      <c r="AQ219" s="34">
        <v>8270</v>
      </c>
      <c r="AR219" s="34">
        <v>-56741</v>
      </c>
      <c r="AS219" s="34">
        <v>0</v>
      </c>
    </row>
    <row r="220" spans="2:45" s="1" customFormat="1" ht="12.75" x14ac:dyDescent="0.2">
      <c r="B220" s="31" t="s">
        <v>3798</v>
      </c>
      <c r="C220" s="32" t="s">
        <v>3746</v>
      </c>
      <c r="D220" s="31" t="s">
        <v>3747</v>
      </c>
      <c r="E220" s="31" t="s">
        <v>13</v>
      </c>
      <c r="F220" s="31" t="s">
        <v>11</v>
      </c>
      <c r="G220" s="31" t="s">
        <v>18</v>
      </c>
      <c r="H220" s="31" t="s">
        <v>91</v>
      </c>
      <c r="I220" s="31" t="s">
        <v>10</v>
      </c>
      <c r="J220" s="31" t="s">
        <v>22</v>
      </c>
      <c r="K220" s="31" t="s">
        <v>3748</v>
      </c>
      <c r="L220" s="33">
        <v>304</v>
      </c>
      <c r="M220" s="150">
        <v>4721.3222620000006</v>
      </c>
      <c r="N220" s="34">
        <v>-5843.2199999999993</v>
      </c>
      <c r="O220" s="34">
        <v>5388.5199999999995</v>
      </c>
      <c r="P220" s="30">
        <v>-651.77373799999896</v>
      </c>
      <c r="Q220" s="35">
        <v>626.79045599999995</v>
      </c>
      <c r="R220" s="36">
        <v>651.77373799999896</v>
      </c>
      <c r="S220" s="36">
        <v>508.7693942859097</v>
      </c>
      <c r="T220" s="36">
        <v>4373.5117900000005</v>
      </c>
      <c r="U220" s="37">
        <v>5534.0847646949624</v>
      </c>
      <c r="V220" s="38">
        <v>6160.8752206949621</v>
      </c>
      <c r="W220" s="34">
        <v>6160.8752206949621</v>
      </c>
      <c r="X220" s="34">
        <v>6160.8453782859087</v>
      </c>
      <c r="Y220" s="33">
        <v>2.9842409053344451E-2</v>
      </c>
      <c r="Z220" s="144">
        <v>0</v>
      </c>
      <c r="AA220" s="34">
        <v>1018.6459618978487</v>
      </c>
      <c r="AB220" s="34">
        <v>2269.9263405847682</v>
      </c>
      <c r="AC220" s="34">
        <v>1274.28</v>
      </c>
      <c r="AD220" s="34">
        <v>0</v>
      </c>
      <c r="AE220" s="34">
        <v>0</v>
      </c>
      <c r="AF220" s="34">
        <v>4562.8523024826172</v>
      </c>
      <c r="AG220" s="136">
        <v>102</v>
      </c>
      <c r="AH220" s="34">
        <v>3428.1239999999998</v>
      </c>
      <c r="AI220" s="34">
        <v>102</v>
      </c>
      <c r="AJ220" s="34">
        <v>454.70000000000005</v>
      </c>
      <c r="AK220" s="34">
        <v>352.70000000000005</v>
      </c>
      <c r="AL220" s="34">
        <v>0</v>
      </c>
      <c r="AM220" s="34">
        <v>2973.4239999999995</v>
      </c>
      <c r="AN220" s="34">
        <v>2973.4239999999995</v>
      </c>
      <c r="AO220" s="34">
        <v>-651.77373799999896</v>
      </c>
      <c r="AP220" s="34">
        <v>-3977.8977379999988</v>
      </c>
      <c r="AQ220" s="34">
        <v>3326.1239999999998</v>
      </c>
      <c r="AR220" s="34">
        <v>-5843.2199999999993</v>
      </c>
      <c r="AS220" s="34">
        <v>0</v>
      </c>
    </row>
    <row r="221" spans="2:45" s="1" customFormat="1" ht="12.75" x14ac:dyDescent="0.2">
      <c r="B221" s="31" t="s">
        <v>3798</v>
      </c>
      <c r="C221" s="32" t="s">
        <v>3335</v>
      </c>
      <c r="D221" s="31" t="s">
        <v>3336</v>
      </c>
      <c r="E221" s="31" t="s">
        <v>13</v>
      </c>
      <c r="F221" s="31" t="s">
        <v>11</v>
      </c>
      <c r="G221" s="31" t="s">
        <v>18</v>
      </c>
      <c r="H221" s="31" t="s">
        <v>91</v>
      </c>
      <c r="I221" s="31" t="s">
        <v>10</v>
      </c>
      <c r="J221" s="31" t="s">
        <v>22</v>
      </c>
      <c r="K221" s="31" t="s">
        <v>3337</v>
      </c>
      <c r="L221" s="33">
        <v>139</v>
      </c>
      <c r="M221" s="150">
        <v>4447.9011469999996</v>
      </c>
      <c r="N221" s="34">
        <v>-6097</v>
      </c>
      <c r="O221" s="34">
        <v>5441.7889908704383</v>
      </c>
      <c r="P221" s="30">
        <v>-60.749738300000672</v>
      </c>
      <c r="Q221" s="35">
        <v>340.317317</v>
      </c>
      <c r="R221" s="36">
        <v>60.749738300000672</v>
      </c>
      <c r="S221" s="36">
        <v>222.86715657151416</v>
      </c>
      <c r="T221" s="36">
        <v>5090.4221425704382</v>
      </c>
      <c r="U221" s="37">
        <v>5374.0680169648313</v>
      </c>
      <c r="V221" s="38">
        <v>5714.3853339648313</v>
      </c>
      <c r="W221" s="34">
        <v>5714.3853339648313</v>
      </c>
      <c r="X221" s="34">
        <v>5714.356354441953</v>
      </c>
      <c r="Y221" s="33">
        <v>2.8979522878216809E-2</v>
      </c>
      <c r="Z221" s="144">
        <v>0</v>
      </c>
      <c r="AA221" s="34">
        <v>1639.1663694553588</v>
      </c>
      <c r="AB221" s="34">
        <v>2272.3177689659979</v>
      </c>
      <c r="AC221" s="34">
        <v>2169.8200000000002</v>
      </c>
      <c r="AD221" s="34">
        <v>53.61</v>
      </c>
      <c r="AE221" s="34">
        <v>0</v>
      </c>
      <c r="AF221" s="34">
        <v>6134.9141384213572</v>
      </c>
      <c r="AG221" s="136">
        <v>0</v>
      </c>
      <c r="AH221" s="34">
        <v>1804.3491146999997</v>
      </c>
      <c r="AI221" s="34">
        <v>0</v>
      </c>
      <c r="AJ221" s="34">
        <v>444.7901147</v>
      </c>
      <c r="AK221" s="34">
        <v>444.7901147</v>
      </c>
      <c r="AL221" s="34">
        <v>0</v>
      </c>
      <c r="AM221" s="34">
        <v>1359.5589999999997</v>
      </c>
      <c r="AN221" s="34">
        <v>1359.5589999999997</v>
      </c>
      <c r="AO221" s="34">
        <v>-60.749738300000672</v>
      </c>
      <c r="AP221" s="34">
        <v>-1865.0988530000004</v>
      </c>
      <c r="AQ221" s="34">
        <v>1804.3491146999997</v>
      </c>
      <c r="AR221" s="34">
        <v>-6097</v>
      </c>
      <c r="AS221" s="34">
        <v>0</v>
      </c>
    </row>
    <row r="222" spans="2:45" s="1" customFormat="1" ht="12.75" x14ac:dyDescent="0.2">
      <c r="B222" s="31" t="s">
        <v>3798</v>
      </c>
      <c r="C222" s="32" t="s">
        <v>1713</v>
      </c>
      <c r="D222" s="31" t="s">
        <v>1714</v>
      </c>
      <c r="E222" s="31" t="s">
        <v>13</v>
      </c>
      <c r="F222" s="31" t="s">
        <v>11</v>
      </c>
      <c r="G222" s="31" t="s">
        <v>18</v>
      </c>
      <c r="H222" s="31" t="s">
        <v>91</v>
      </c>
      <c r="I222" s="31" t="s">
        <v>10</v>
      </c>
      <c r="J222" s="31" t="s">
        <v>12</v>
      </c>
      <c r="K222" s="31" t="s">
        <v>1715</v>
      </c>
      <c r="L222" s="33">
        <v>1855</v>
      </c>
      <c r="M222" s="150">
        <v>45577.794593999992</v>
      </c>
      <c r="N222" s="34">
        <v>7506</v>
      </c>
      <c r="O222" s="34">
        <v>0</v>
      </c>
      <c r="P222" s="30">
        <v>49205.244593999989</v>
      </c>
      <c r="Q222" s="35">
        <v>2304.3375689999998</v>
      </c>
      <c r="R222" s="36">
        <v>0</v>
      </c>
      <c r="S222" s="36">
        <v>921.3907154289252</v>
      </c>
      <c r="T222" s="36">
        <v>2788.6092845710746</v>
      </c>
      <c r="U222" s="37">
        <v>3710.02000618699</v>
      </c>
      <c r="V222" s="38">
        <v>6014.3575751869903</v>
      </c>
      <c r="W222" s="34">
        <v>55219.602169186983</v>
      </c>
      <c r="X222" s="34">
        <v>1727.6075914289322</v>
      </c>
      <c r="Y222" s="33">
        <v>53491.994577758051</v>
      </c>
      <c r="Z222" s="144">
        <v>0</v>
      </c>
      <c r="AA222" s="34">
        <v>3751.0438160480617</v>
      </c>
      <c r="AB222" s="34">
        <v>11680.475093791518</v>
      </c>
      <c r="AC222" s="34">
        <v>11635.08</v>
      </c>
      <c r="AD222" s="34">
        <v>2698.7148104750004</v>
      </c>
      <c r="AE222" s="34">
        <v>0</v>
      </c>
      <c r="AF222" s="34">
        <v>29765.313720314582</v>
      </c>
      <c r="AG222" s="136">
        <v>12497</v>
      </c>
      <c r="AH222" s="34">
        <v>20757.45</v>
      </c>
      <c r="AI222" s="34">
        <v>0</v>
      </c>
      <c r="AJ222" s="34">
        <v>0</v>
      </c>
      <c r="AK222" s="34">
        <v>0</v>
      </c>
      <c r="AL222" s="34">
        <v>12497</v>
      </c>
      <c r="AM222" s="34">
        <v>20757.45</v>
      </c>
      <c r="AN222" s="34">
        <v>8260.4500000000007</v>
      </c>
      <c r="AO222" s="34">
        <v>49205.244593999989</v>
      </c>
      <c r="AP222" s="34">
        <v>40944.794593999992</v>
      </c>
      <c r="AQ222" s="34">
        <v>8260.4499999999971</v>
      </c>
      <c r="AR222" s="34">
        <v>7506</v>
      </c>
      <c r="AS222" s="34">
        <v>0</v>
      </c>
    </row>
    <row r="223" spans="2:45" s="1" customFormat="1" ht="12.75" x14ac:dyDescent="0.2">
      <c r="B223" s="31" t="s">
        <v>3798</v>
      </c>
      <c r="C223" s="32" t="s">
        <v>780</v>
      </c>
      <c r="D223" s="31" t="s">
        <v>781</v>
      </c>
      <c r="E223" s="31" t="s">
        <v>13</v>
      </c>
      <c r="F223" s="31" t="s">
        <v>11</v>
      </c>
      <c r="G223" s="31" t="s">
        <v>18</v>
      </c>
      <c r="H223" s="31" t="s">
        <v>91</v>
      </c>
      <c r="I223" s="31" t="s">
        <v>10</v>
      </c>
      <c r="J223" s="31" t="s">
        <v>22</v>
      </c>
      <c r="K223" s="31" t="s">
        <v>782</v>
      </c>
      <c r="L223" s="33">
        <v>825</v>
      </c>
      <c r="M223" s="150">
        <v>19751.306714999999</v>
      </c>
      <c r="N223" s="34">
        <v>2830</v>
      </c>
      <c r="O223" s="34">
        <v>0</v>
      </c>
      <c r="P223" s="30">
        <v>13708.631714999996</v>
      </c>
      <c r="Q223" s="35">
        <v>1816.5600810000001</v>
      </c>
      <c r="R223" s="36">
        <v>0</v>
      </c>
      <c r="S223" s="36">
        <v>677.58563657168884</v>
      </c>
      <c r="T223" s="36">
        <v>972.41436342831116</v>
      </c>
      <c r="U223" s="37">
        <v>1650.0088976303327</v>
      </c>
      <c r="V223" s="38">
        <v>3466.5689786303328</v>
      </c>
      <c r="W223" s="34">
        <v>17175.20069363033</v>
      </c>
      <c r="X223" s="34">
        <v>1270.4730685716895</v>
      </c>
      <c r="Y223" s="33">
        <v>15904.72762505864</v>
      </c>
      <c r="Z223" s="144">
        <v>0</v>
      </c>
      <c r="AA223" s="34">
        <v>910.54887822085357</v>
      </c>
      <c r="AB223" s="34">
        <v>4297.0392785544391</v>
      </c>
      <c r="AC223" s="34">
        <v>6823.79</v>
      </c>
      <c r="AD223" s="34">
        <v>136.08855598337999</v>
      </c>
      <c r="AE223" s="34">
        <v>222.5</v>
      </c>
      <c r="AF223" s="34">
        <v>12389.966712758673</v>
      </c>
      <c r="AG223" s="136">
        <v>0</v>
      </c>
      <c r="AH223" s="34">
        <v>8069.3249999999989</v>
      </c>
      <c r="AI223" s="34">
        <v>0</v>
      </c>
      <c r="AJ223" s="34">
        <v>0</v>
      </c>
      <c r="AK223" s="34">
        <v>0</v>
      </c>
      <c r="AL223" s="34">
        <v>0</v>
      </c>
      <c r="AM223" s="34">
        <v>8069.3249999999989</v>
      </c>
      <c r="AN223" s="34">
        <v>8069.3249999999989</v>
      </c>
      <c r="AO223" s="34">
        <v>13708.631714999996</v>
      </c>
      <c r="AP223" s="34">
        <v>5639.306714999997</v>
      </c>
      <c r="AQ223" s="34">
        <v>8069.3249999999971</v>
      </c>
      <c r="AR223" s="34">
        <v>2830</v>
      </c>
      <c r="AS223" s="34">
        <v>0</v>
      </c>
    </row>
    <row r="224" spans="2:45" s="1" customFormat="1" ht="12.75" x14ac:dyDescent="0.2">
      <c r="B224" s="31" t="s">
        <v>3798</v>
      </c>
      <c r="C224" s="32" t="s">
        <v>2030</v>
      </c>
      <c r="D224" s="31" t="s">
        <v>2031</v>
      </c>
      <c r="E224" s="31" t="s">
        <v>13</v>
      </c>
      <c r="F224" s="31" t="s">
        <v>11</v>
      </c>
      <c r="G224" s="31" t="s">
        <v>18</v>
      </c>
      <c r="H224" s="31" t="s">
        <v>91</v>
      </c>
      <c r="I224" s="31" t="s">
        <v>10</v>
      </c>
      <c r="J224" s="31" t="s">
        <v>22</v>
      </c>
      <c r="K224" s="31" t="s">
        <v>2032</v>
      </c>
      <c r="L224" s="33">
        <v>727</v>
      </c>
      <c r="M224" s="150">
        <v>21993.033160999999</v>
      </c>
      <c r="N224" s="34">
        <v>6058.4</v>
      </c>
      <c r="O224" s="34">
        <v>0</v>
      </c>
      <c r="P224" s="30">
        <v>26820.220160999997</v>
      </c>
      <c r="Q224" s="35">
        <v>794.67840899999999</v>
      </c>
      <c r="R224" s="36">
        <v>0</v>
      </c>
      <c r="S224" s="36">
        <v>908.03586400034874</v>
      </c>
      <c r="T224" s="36">
        <v>545.96413599965126</v>
      </c>
      <c r="U224" s="37">
        <v>1454.007840699699</v>
      </c>
      <c r="V224" s="38">
        <v>2248.6862496996991</v>
      </c>
      <c r="W224" s="34">
        <v>29068.906410699696</v>
      </c>
      <c r="X224" s="34">
        <v>1702.5672450003476</v>
      </c>
      <c r="Y224" s="33">
        <v>27366.339165699348</v>
      </c>
      <c r="Z224" s="144">
        <v>0</v>
      </c>
      <c r="AA224" s="34">
        <v>1475.1663688806796</v>
      </c>
      <c r="AB224" s="34">
        <v>5218.3430211318009</v>
      </c>
      <c r="AC224" s="34">
        <v>3719.4500000000003</v>
      </c>
      <c r="AD224" s="34">
        <v>65</v>
      </c>
      <c r="AE224" s="34">
        <v>710.75</v>
      </c>
      <c r="AF224" s="34">
        <v>11188.70939001248</v>
      </c>
      <c r="AG224" s="136">
        <v>0</v>
      </c>
      <c r="AH224" s="34">
        <v>7110.7869999999994</v>
      </c>
      <c r="AI224" s="34">
        <v>0</v>
      </c>
      <c r="AJ224" s="34">
        <v>0</v>
      </c>
      <c r="AK224" s="34">
        <v>0</v>
      </c>
      <c r="AL224" s="34">
        <v>0</v>
      </c>
      <c r="AM224" s="34">
        <v>7110.7869999999994</v>
      </c>
      <c r="AN224" s="34">
        <v>7110.7869999999994</v>
      </c>
      <c r="AO224" s="34">
        <v>26820.220160999997</v>
      </c>
      <c r="AP224" s="34">
        <v>19709.433160999997</v>
      </c>
      <c r="AQ224" s="34">
        <v>7110.7869999999966</v>
      </c>
      <c r="AR224" s="34">
        <v>2641</v>
      </c>
      <c r="AS224" s="34">
        <v>3417.3999999999996</v>
      </c>
    </row>
    <row r="225" spans="2:45" s="1" customFormat="1" ht="12.75" x14ac:dyDescent="0.2">
      <c r="B225" s="31" t="s">
        <v>3798</v>
      </c>
      <c r="C225" s="32" t="s">
        <v>132</v>
      </c>
      <c r="D225" s="31" t="s">
        <v>133</v>
      </c>
      <c r="E225" s="31" t="s">
        <v>13</v>
      </c>
      <c r="F225" s="31" t="s">
        <v>11</v>
      </c>
      <c r="G225" s="31" t="s">
        <v>18</v>
      </c>
      <c r="H225" s="31" t="s">
        <v>91</v>
      </c>
      <c r="I225" s="31" t="s">
        <v>10</v>
      </c>
      <c r="J225" s="31" t="s">
        <v>12</v>
      </c>
      <c r="K225" s="31" t="s">
        <v>134</v>
      </c>
      <c r="L225" s="33">
        <v>3115</v>
      </c>
      <c r="M225" s="150">
        <v>80492.392022999993</v>
      </c>
      <c r="N225" s="34">
        <v>6928</v>
      </c>
      <c r="O225" s="34">
        <v>0</v>
      </c>
      <c r="P225" s="30">
        <v>114715.242023</v>
      </c>
      <c r="Q225" s="35">
        <v>3485.271894</v>
      </c>
      <c r="R225" s="36">
        <v>0</v>
      </c>
      <c r="S225" s="36">
        <v>3735.0970525728635</v>
      </c>
      <c r="T225" s="36">
        <v>2494.9029474271365</v>
      </c>
      <c r="U225" s="37">
        <v>6230.0335952951345</v>
      </c>
      <c r="V225" s="38">
        <v>9715.305489295135</v>
      </c>
      <c r="W225" s="34">
        <v>124430.54751229513</v>
      </c>
      <c r="X225" s="34">
        <v>7003.3069735728641</v>
      </c>
      <c r="Y225" s="33">
        <v>117427.24053872227</v>
      </c>
      <c r="Z225" s="144">
        <v>0</v>
      </c>
      <c r="AA225" s="34">
        <v>22390.675599838411</v>
      </c>
      <c r="AB225" s="34">
        <v>28358.805100954411</v>
      </c>
      <c r="AC225" s="34">
        <v>13057.19</v>
      </c>
      <c r="AD225" s="34">
        <v>1693</v>
      </c>
      <c r="AE225" s="34">
        <v>1382.92</v>
      </c>
      <c r="AF225" s="34">
        <v>66882.590700792818</v>
      </c>
      <c r="AG225" s="136">
        <v>3000</v>
      </c>
      <c r="AH225" s="34">
        <v>34856.85</v>
      </c>
      <c r="AI225" s="34">
        <v>0</v>
      </c>
      <c r="AJ225" s="34">
        <v>0</v>
      </c>
      <c r="AK225" s="34">
        <v>0</v>
      </c>
      <c r="AL225" s="34">
        <v>3000</v>
      </c>
      <c r="AM225" s="34">
        <v>34856.85</v>
      </c>
      <c r="AN225" s="34">
        <v>31856.85</v>
      </c>
      <c r="AO225" s="34">
        <v>114715.242023</v>
      </c>
      <c r="AP225" s="34">
        <v>82858.392022999993</v>
      </c>
      <c r="AQ225" s="34">
        <v>31856.850000000006</v>
      </c>
      <c r="AR225" s="34">
        <v>6928</v>
      </c>
      <c r="AS225" s="34">
        <v>0</v>
      </c>
    </row>
    <row r="226" spans="2:45" s="1" customFormat="1" ht="12.75" x14ac:dyDescent="0.2">
      <c r="B226" s="31" t="s">
        <v>3798</v>
      </c>
      <c r="C226" s="32" t="s">
        <v>2390</v>
      </c>
      <c r="D226" s="31" t="s">
        <v>2391</v>
      </c>
      <c r="E226" s="31" t="s">
        <v>13</v>
      </c>
      <c r="F226" s="31" t="s">
        <v>11</v>
      </c>
      <c r="G226" s="31" t="s">
        <v>18</v>
      </c>
      <c r="H226" s="31" t="s">
        <v>91</v>
      </c>
      <c r="I226" s="31" t="s">
        <v>10</v>
      </c>
      <c r="J226" s="31" t="s">
        <v>22</v>
      </c>
      <c r="K226" s="31" t="s">
        <v>2392</v>
      </c>
      <c r="L226" s="33">
        <v>706</v>
      </c>
      <c r="M226" s="150">
        <v>19893.459369000004</v>
      </c>
      <c r="N226" s="34">
        <v>-15314.810000000001</v>
      </c>
      <c r="O226" s="34">
        <v>9498.4467915559198</v>
      </c>
      <c r="P226" s="30">
        <v>9103.0493690000021</v>
      </c>
      <c r="Q226" s="35">
        <v>1410.0889110000001</v>
      </c>
      <c r="R226" s="36">
        <v>0</v>
      </c>
      <c r="S226" s="36">
        <v>473.74966285732478</v>
      </c>
      <c r="T226" s="36">
        <v>938.25033714267522</v>
      </c>
      <c r="U226" s="37">
        <v>1412.0076142145633</v>
      </c>
      <c r="V226" s="38">
        <v>2822.0965252145634</v>
      </c>
      <c r="W226" s="34">
        <v>11925.145894214565</v>
      </c>
      <c r="X226" s="34">
        <v>888.28061785732461</v>
      </c>
      <c r="Y226" s="33">
        <v>11036.865276357241</v>
      </c>
      <c r="Z226" s="144">
        <v>0</v>
      </c>
      <c r="AA226" s="34">
        <v>561.10668947583827</v>
      </c>
      <c r="AB226" s="34">
        <v>5222.0850901270142</v>
      </c>
      <c r="AC226" s="34">
        <v>4221</v>
      </c>
      <c r="AD226" s="34">
        <v>609</v>
      </c>
      <c r="AE226" s="34">
        <v>0</v>
      </c>
      <c r="AF226" s="34">
        <v>10613.191779602852</v>
      </c>
      <c r="AG226" s="136">
        <v>9436</v>
      </c>
      <c r="AH226" s="34">
        <v>9954.4</v>
      </c>
      <c r="AI226" s="34">
        <v>0</v>
      </c>
      <c r="AJ226" s="34">
        <v>518.4</v>
      </c>
      <c r="AK226" s="34">
        <v>518.4</v>
      </c>
      <c r="AL226" s="34">
        <v>9436</v>
      </c>
      <c r="AM226" s="34">
        <v>9436</v>
      </c>
      <c r="AN226" s="34">
        <v>0</v>
      </c>
      <c r="AO226" s="34">
        <v>9103.0493690000021</v>
      </c>
      <c r="AP226" s="34">
        <v>8584.6493690000025</v>
      </c>
      <c r="AQ226" s="34">
        <v>518.39999999999964</v>
      </c>
      <c r="AR226" s="34">
        <v>-15314.810000000001</v>
      </c>
      <c r="AS226" s="34">
        <v>0</v>
      </c>
    </row>
    <row r="227" spans="2:45" s="1" customFormat="1" ht="12.75" x14ac:dyDescent="0.2">
      <c r="B227" s="31" t="s">
        <v>3798</v>
      </c>
      <c r="C227" s="32" t="s">
        <v>507</v>
      </c>
      <c r="D227" s="31" t="s">
        <v>508</v>
      </c>
      <c r="E227" s="31" t="s">
        <v>13</v>
      </c>
      <c r="F227" s="31" t="s">
        <v>11</v>
      </c>
      <c r="G227" s="31" t="s">
        <v>18</v>
      </c>
      <c r="H227" s="31" t="s">
        <v>91</v>
      </c>
      <c r="I227" s="31" t="s">
        <v>10</v>
      </c>
      <c r="J227" s="31" t="s">
        <v>22</v>
      </c>
      <c r="K227" s="31" t="s">
        <v>509</v>
      </c>
      <c r="L227" s="33">
        <v>470</v>
      </c>
      <c r="M227" s="150">
        <v>12964.752929999999</v>
      </c>
      <c r="N227" s="34">
        <v>-3809</v>
      </c>
      <c r="O227" s="34">
        <v>2690.8853111525596</v>
      </c>
      <c r="P227" s="30">
        <v>14520.622929999998</v>
      </c>
      <c r="Q227" s="35">
        <v>1595.2019740000001</v>
      </c>
      <c r="R227" s="36">
        <v>0</v>
      </c>
      <c r="S227" s="36">
        <v>295.01534171439903</v>
      </c>
      <c r="T227" s="36">
        <v>644.98465828560097</v>
      </c>
      <c r="U227" s="37">
        <v>940.00506895303795</v>
      </c>
      <c r="V227" s="38">
        <v>2535.2070429530381</v>
      </c>
      <c r="W227" s="34">
        <v>17055.829972953037</v>
      </c>
      <c r="X227" s="34">
        <v>553.15376571440356</v>
      </c>
      <c r="Y227" s="33">
        <v>16502.676207238634</v>
      </c>
      <c r="Z227" s="144">
        <v>0</v>
      </c>
      <c r="AA227" s="34">
        <v>571.00355161281311</v>
      </c>
      <c r="AB227" s="34">
        <v>2868.5223157575087</v>
      </c>
      <c r="AC227" s="34">
        <v>2062.9</v>
      </c>
      <c r="AD227" s="34">
        <v>0</v>
      </c>
      <c r="AE227" s="34">
        <v>0</v>
      </c>
      <c r="AF227" s="34">
        <v>5502.4258673703225</v>
      </c>
      <c r="AG227" s="136">
        <v>0</v>
      </c>
      <c r="AH227" s="34">
        <v>5364.87</v>
      </c>
      <c r="AI227" s="34">
        <v>0</v>
      </c>
      <c r="AJ227" s="34">
        <v>767.80000000000007</v>
      </c>
      <c r="AK227" s="34">
        <v>767.80000000000007</v>
      </c>
      <c r="AL227" s="34">
        <v>0</v>
      </c>
      <c r="AM227" s="34">
        <v>4597.07</v>
      </c>
      <c r="AN227" s="34">
        <v>4597.07</v>
      </c>
      <c r="AO227" s="34">
        <v>14520.622929999998</v>
      </c>
      <c r="AP227" s="34">
        <v>9155.7529299999987</v>
      </c>
      <c r="AQ227" s="34">
        <v>5364.869999999999</v>
      </c>
      <c r="AR227" s="34">
        <v>-3809</v>
      </c>
      <c r="AS227" s="34">
        <v>0</v>
      </c>
    </row>
    <row r="228" spans="2:45" s="1" customFormat="1" ht="12.75" x14ac:dyDescent="0.2">
      <c r="B228" s="31" t="s">
        <v>3798</v>
      </c>
      <c r="C228" s="32" t="s">
        <v>102</v>
      </c>
      <c r="D228" s="31" t="s">
        <v>103</v>
      </c>
      <c r="E228" s="31" t="s">
        <v>13</v>
      </c>
      <c r="F228" s="31" t="s">
        <v>11</v>
      </c>
      <c r="G228" s="31" t="s">
        <v>18</v>
      </c>
      <c r="H228" s="31" t="s">
        <v>91</v>
      </c>
      <c r="I228" s="31" t="s">
        <v>10</v>
      </c>
      <c r="J228" s="31" t="s">
        <v>22</v>
      </c>
      <c r="K228" s="31" t="s">
        <v>104</v>
      </c>
      <c r="L228" s="33">
        <v>220</v>
      </c>
      <c r="M228" s="150">
        <v>10155.05378</v>
      </c>
      <c r="N228" s="34">
        <v>8317</v>
      </c>
      <c r="O228" s="34">
        <v>0</v>
      </c>
      <c r="P228" s="30">
        <v>20192.873780000002</v>
      </c>
      <c r="Q228" s="35">
        <v>422.035079</v>
      </c>
      <c r="R228" s="36">
        <v>0</v>
      </c>
      <c r="S228" s="36">
        <v>482.23656800018523</v>
      </c>
      <c r="T228" s="36">
        <v>-2.2825632010096797</v>
      </c>
      <c r="U228" s="37">
        <v>479.95659295269763</v>
      </c>
      <c r="V228" s="38">
        <v>901.99167195269763</v>
      </c>
      <c r="W228" s="34">
        <v>21094.865451952701</v>
      </c>
      <c r="X228" s="34">
        <v>904.19356500019057</v>
      </c>
      <c r="Y228" s="33">
        <v>20190.67188695251</v>
      </c>
      <c r="Z228" s="144">
        <v>0</v>
      </c>
      <c r="AA228" s="34">
        <v>1482.1791648239027</v>
      </c>
      <c r="AB228" s="34">
        <v>1329.4991159023564</v>
      </c>
      <c r="AC228" s="34">
        <v>2380.06</v>
      </c>
      <c r="AD228" s="34">
        <v>0</v>
      </c>
      <c r="AE228" s="34">
        <v>0</v>
      </c>
      <c r="AF228" s="34">
        <v>5191.7382807262584</v>
      </c>
      <c r="AG228" s="136">
        <v>0</v>
      </c>
      <c r="AH228" s="34">
        <v>2151.8199999999997</v>
      </c>
      <c r="AI228" s="34">
        <v>0</v>
      </c>
      <c r="AJ228" s="34">
        <v>0</v>
      </c>
      <c r="AK228" s="34">
        <v>0</v>
      </c>
      <c r="AL228" s="34">
        <v>0</v>
      </c>
      <c r="AM228" s="34">
        <v>2151.8199999999997</v>
      </c>
      <c r="AN228" s="34">
        <v>2151.8199999999997</v>
      </c>
      <c r="AO228" s="34">
        <v>20192.873780000002</v>
      </c>
      <c r="AP228" s="34">
        <v>18041.053780000002</v>
      </c>
      <c r="AQ228" s="34">
        <v>2151.8199999999997</v>
      </c>
      <c r="AR228" s="34">
        <v>8317</v>
      </c>
      <c r="AS228" s="34">
        <v>0</v>
      </c>
    </row>
    <row r="229" spans="2:45" s="1" customFormat="1" ht="12.75" x14ac:dyDescent="0.2">
      <c r="B229" s="31" t="s">
        <v>3798</v>
      </c>
      <c r="C229" s="32" t="s">
        <v>1671</v>
      </c>
      <c r="D229" s="31" t="s">
        <v>1672</v>
      </c>
      <c r="E229" s="31" t="s">
        <v>13</v>
      </c>
      <c r="F229" s="31" t="s">
        <v>11</v>
      </c>
      <c r="G229" s="31" t="s">
        <v>18</v>
      </c>
      <c r="H229" s="31" t="s">
        <v>91</v>
      </c>
      <c r="I229" s="31" t="s">
        <v>10</v>
      </c>
      <c r="J229" s="31" t="s">
        <v>22</v>
      </c>
      <c r="K229" s="31" t="s">
        <v>1673</v>
      </c>
      <c r="L229" s="33">
        <v>592</v>
      </c>
      <c r="M229" s="150">
        <v>14527.301618999998</v>
      </c>
      <c r="N229" s="34">
        <v>-4955</v>
      </c>
      <c r="O229" s="34">
        <v>2088.4475532358779</v>
      </c>
      <c r="P229" s="30">
        <v>7096.2016189999995</v>
      </c>
      <c r="Q229" s="35">
        <v>684.38197600000001</v>
      </c>
      <c r="R229" s="36">
        <v>0</v>
      </c>
      <c r="S229" s="36">
        <v>227.79591314294461</v>
      </c>
      <c r="T229" s="36">
        <v>956.20408685705536</v>
      </c>
      <c r="U229" s="37">
        <v>1184.0063847238264</v>
      </c>
      <c r="V229" s="38">
        <v>1868.3883607238263</v>
      </c>
      <c r="W229" s="34">
        <v>8964.5899797238253</v>
      </c>
      <c r="X229" s="34">
        <v>427.11733714294314</v>
      </c>
      <c r="Y229" s="33">
        <v>8537.4726425808822</v>
      </c>
      <c r="Z229" s="144">
        <v>0</v>
      </c>
      <c r="AA229" s="34">
        <v>1096.9782393444518</v>
      </c>
      <c r="AB229" s="34">
        <v>2863.5567252649225</v>
      </c>
      <c r="AC229" s="34">
        <v>2481.4899999999998</v>
      </c>
      <c r="AD229" s="34">
        <v>0</v>
      </c>
      <c r="AE229" s="34">
        <v>0</v>
      </c>
      <c r="AF229" s="34">
        <v>6442.0249646093744</v>
      </c>
      <c r="AG229" s="136">
        <v>7064</v>
      </c>
      <c r="AH229" s="34">
        <v>8156.9</v>
      </c>
      <c r="AI229" s="34">
        <v>0</v>
      </c>
      <c r="AJ229" s="34">
        <v>1092.9000000000001</v>
      </c>
      <c r="AK229" s="34">
        <v>1092.9000000000001</v>
      </c>
      <c r="AL229" s="34">
        <v>7064</v>
      </c>
      <c r="AM229" s="34">
        <v>7064</v>
      </c>
      <c r="AN229" s="34">
        <v>0</v>
      </c>
      <c r="AO229" s="34">
        <v>7096.2016189999995</v>
      </c>
      <c r="AP229" s="34">
        <v>6003.3016189999998</v>
      </c>
      <c r="AQ229" s="34">
        <v>1092.8999999999996</v>
      </c>
      <c r="AR229" s="34">
        <v>-4955</v>
      </c>
      <c r="AS229" s="34">
        <v>0</v>
      </c>
    </row>
    <row r="230" spans="2:45" s="1" customFormat="1" ht="12.75" x14ac:dyDescent="0.2">
      <c r="B230" s="31" t="s">
        <v>3798</v>
      </c>
      <c r="C230" s="32" t="s">
        <v>3794</v>
      </c>
      <c r="D230" s="31" t="s">
        <v>3795</v>
      </c>
      <c r="E230" s="31" t="s">
        <v>13</v>
      </c>
      <c r="F230" s="31" t="s">
        <v>11</v>
      </c>
      <c r="G230" s="31" t="s">
        <v>18</v>
      </c>
      <c r="H230" s="31" t="s">
        <v>91</v>
      </c>
      <c r="I230" s="31" t="s">
        <v>10</v>
      </c>
      <c r="J230" s="31" t="s">
        <v>22</v>
      </c>
      <c r="K230" s="31" t="s">
        <v>3796</v>
      </c>
      <c r="L230" s="33">
        <v>365</v>
      </c>
      <c r="M230" s="150">
        <v>12117.792469999999</v>
      </c>
      <c r="N230" s="34">
        <v>-7013</v>
      </c>
      <c r="O230" s="34">
        <v>5884.0985990833487</v>
      </c>
      <c r="P230" s="30">
        <v>8987.9574699999976</v>
      </c>
      <c r="Q230" s="35">
        <v>507.99601000000001</v>
      </c>
      <c r="R230" s="36">
        <v>0</v>
      </c>
      <c r="S230" s="36">
        <v>98.851171428609391</v>
      </c>
      <c r="T230" s="36">
        <v>631.1488285713906</v>
      </c>
      <c r="U230" s="37">
        <v>730.0039365273592</v>
      </c>
      <c r="V230" s="38">
        <v>1237.9999465273593</v>
      </c>
      <c r="W230" s="34">
        <v>10225.957416527357</v>
      </c>
      <c r="X230" s="34">
        <v>185.34594642860793</v>
      </c>
      <c r="Y230" s="33">
        <v>10040.611470098749</v>
      </c>
      <c r="Z230" s="144">
        <v>0</v>
      </c>
      <c r="AA230" s="34">
        <v>1258.2404517403543</v>
      </c>
      <c r="AB230" s="34">
        <v>2601.1113640783333</v>
      </c>
      <c r="AC230" s="34">
        <v>4059.18</v>
      </c>
      <c r="AD230" s="34">
        <v>442.58002750000003</v>
      </c>
      <c r="AE230" s="34">
        <v>579.95000000000005</v>
      </c>
      <c r="AF230" s="34">
        <v>8941.0618433186883</v>
      </c>
      <c r="AG230" s="136">
        <v>0</v>
      </c>
      <c r="AH230" s="34">
        <v>3883.1649999999995</v>
      </c>
      <c r="AI230" s="34">
        <v>0</v>
      </c>
      <c r="AJ230" s="34">
        <v>313.10000000000002</v>
      </c>
      <c r="AK230" s="34">
        <v>313.10000000000002</v>
      </c>
      <c r="AL230" s="34">
        <v>0</v>
      </c>
      <c r="AM230" s="34">
        <v>3570.0649999999996</v>
      </c>
      <c r="AN230" s="34">
        <v>3570.0649999999996</v>
      </c>
      <c r="AO230" s="34">
        <v>8987.9574699999976</v>
      </c>
      <c r="AP230" s="34">
        <v>5104.7924699999976</v>
      </c>
      <c r="AQ230" s="34">
        <v>3883.1649999999991</v>
      </c>
      <c r="AR230" s="34">
        <v>-7013</v>
      </c>
      <c r="AS230" s="34">
        <v>0</v>
      </c>
    </row>
    <row r="231" spans="2:45" s="1" customFormat="1" ht="12.75" x14ac:dyDescent="0.2">
      <c r="B231" s="31" t="s">
        <v>3798</v>
      </c>
      <c r="C231" s="32" t="s">
        <v>3113</v>
      </c>
      <c r="D231" s="31" t="s">
        <v>3114</v>
      </c>
      <c r="E231" s="31" t="s">
        <v>13</v>
      </c>
      <c r="F231" s="31" t="s">
        <v>11</v>
      </c>
      <c r="G231" s="31" t="s">
        <v>18</v>
      </c>
      <c r="H231" s="31" t="s">
        <v>91</v>
      </c>
      <c r="I231" s="31" t="s">
        <v>10</v>
      </c>
      <c r="J231" s="31" t="s">
        <v>22</v>
      </c>
      <c r="K231" s="31" t="s">
        <v>3115</v>
      </c>
      <c r="L231" s="33">
        <v>230</v>
      </c>
      <c r="M231" s="150">
        <v>7197.4850290000004</v>
      </c>
      <c r="N231" s="34">
        <v>-3783.92</v>
      </c>
      <c r="O231" s="34">
        <v>1173.2853700283245</v>
      </c>
      <c r="P231" s="30">
        <v>6361.8950289999993</v>
      </c>
      <c r="Q231" s="35">
        <v>0</v>
      </c>
      <c r="R231" s="36">
        <v>0</v>
      </c>
      <c r="S231" s="36">
        <v>156.45109028577437</v>
      </c>
      <c r="T231" s="36">
        <v>303.5489097142256</v>
      </c>
      <c r="U231" s="37">
        <v>460.00248055148666</v>
      </c>
      <c r="V231" s="38">
        <v>460.00248055148666</v>
      </c>
      <c r="W231" s="34">
        <v>6821.8975095514861</v>
      </c>
      <c r="X231" s="34">
        <v>156.45109028577463</v>
      </c>
      <c r="Y231" s="33">
        <v>6665.4464192657115</v>
      </c>
      <c r="Z231" s="144">
        <v>0</v>
      </c>
      <c r="AA231" s="34">
        <v>643.87635916749173</v>
      </c>
      <c r="AB231" s="34">
        <v>1594.6854830408529</v>
      </c>
      <c r="AC231" s="34">
        <v>1070.44</v>
      </c>
      <c r="AD231" s="34">
        <v>0</v>
      </c>
      <c r="AE231" s="34">
        <v>0</v>
      </c>
      <c r="AF231" s="34">
        <v>3309.0018422083444</v>
      </c>
      <c r="AG231" s="136">
        <v>0</v>
      </c>
      <c r="AH231" s="34">
        <v>2948.33</v>
      </c>
      <c r="AI231" s="34">
        <v>0</v>
      </c>
      <c r="AJ231" s="34">
        <v>698.7</v>
      </c>
      <c r="AK231" s="34">
        <v>698.7</v>
      </c>
      <c r="AL231" s="34">
        <v>0</v>
      </c>
      <c r="AM231" s="34">
        <v>2249.6299999999997</v>
      </c>
      <c r="AN231" s="34">
        <v>2249.6299999999997</v>
      </c>
      <c r="AO231" s="34">
        <v>6361.8950289999993</v>
      </c>
      <c r="AP231" s="34">
        <v>3413.5650289999999</v>
      </c>
      <c r="AQ231" s="34">
        <v>2948.33</v>
      </c>
      <c r="AR231" s="34">
        <v>-3783.92</v>
      </c>
      <c r="AS231" s="34">
        <v>0</v>
      </c>
    </row>
    <row r="232" spans="2:45" s="1" customFormat="1" ht="12.75" x14ac:dyDescent="0.2">
      <c r="B232" s="31" t="s">
        <v>3798</v>
      </c>
      <c r="C232" s="32" t="s">
        <v>3359</v>
      </c>
      <c r="D232" s="31" t="s">
        <v>3360</v>
      </c>
      <c r="E232" s="31" t="s">
        <v>13</v>
      </c>
      <c r="F232" s="31" t="s">
        <v>11</v>
      </c>
      <c r="G232" s="31" t="s">
        <v>18</v>
      </c>
      <c r="H232" s="31" t="s">
        <v>91</v>
      </c>
      <c r="I232" s="31" t="s">
        <v>10</v>
      </c>
      <c r="J232" s="31" t="s">
        <v>22</v>
      </c>
      <c r="K232" s="31" t="s">
        <v>3361</v>
      </c>
      <c r="L232" s="33">
        <v>451</v>
      </c>
      <c r="M232" s="150">
        <v>9430.5030549999992</v>
      </c>
      <c r="N232" s="34">
        <v>-212</v>
      </c>
      <c r="O232" s="34">
        <v>0</v>
      </c>
      <c r="P232" s="30">
        <v>13331.784360499998</v>
      </c>
      <c r="Q232" s="35">
        <v>435.99443200000002</v>
      </c>
      <c r="R232" s="36">
        <v>0</v>
      </c>
      <c r="S232" s="36">
        <v>453.09021828588823</v>
      </c>
      <c r="T232" s="36">
        <v>448.90978171411177</v>
      </c>
      <c r="U232" s="37">
        <v>902.00486403791513</v>
      </c>
      <c r="V232" s="38">
        <v>1337.9992960379152</v>
      </c>
      <c r="W232" s="34">
        <v>14669.783656537913</v>
      </c>
      <c r="X232" s="34">
        <v>849.54415928588787</v>
      </c>
      <c r="Y232" s="33">
        <v>13820.239497252025</v>
      </c>
      <c r="Z232" s="144">
        <v>0</v>
      </c>
      <c r="AA232" s="34">
        <v>613.47779917254957</v>
      </c>
      <c r="AB232" s="34">
        <v>2580.08109522413</v>
      </c>
      <c r="AC232" s="34">
        <v>4825.91</v>
      </c>
      <c r="AD232" s="34">
        <v>0</v>
      </c>
      <c r="AE232" s="34">
        <v>0</v>
      </c>
      <c r="AF232" s="34">
        <v>8019.4688943966794</v>
      </c>
      <c r="AG232" s="136">
        <v>3195</v>
      </c>
      <c r="AH232" s="34">
        <v>5354.2813054999997</v>
      </c>
      <c r="AI232" s="34">
        <v>0</v>
      </c>
      <c r="AJ232" s="34">
        <v>943.05030549999992</v>
      </c>
      <c r="AK232" s="34">
        <v>943.05030549999992</v>
      </c>
      <c r="AL232" s="34">
        <v>3195</v>
      </c>
      <c r="AM232" s="34">
        <v>4411.2309999999998</v>
      </c>
      <c r="AN232" s="34">
        <v>1216.2309999999998</v>
      </c>
      <c r="AO232" s="34">
        <v>13331.784360499998</v>
      </c>
      <c r="AP232" s="34">
        <v>11172.503054999997</v>
      </c>
      <c r="AQ232" s="34">
        <v>2159.2813055000006</v>
      </c>
      <c r="AR232" s="34">
        <v>-212</v>
      </c>
      <c r="AS232" s="34">
        <v>0</v>
      </c>
    </row>
    <row r="233" spans="2:45" s="1" customFormat="1" ht="12.75" x14ac:dyDescent="0.2">
      <c r="B233" s="31" t="s">
        <v>3798</v>
      </c>
      <c r="C233" s="32" t="s">
        <v>1638</v>
      </c>
      <c r="D233" s="31" t="s">
        <v>1639</v>
      </c>
      <c r="E233" s="31" t="s">
        <v>13</v>
      </c>
      <c r="F233" s="31" t="s">
        <v>11</v>
      </c>
      <c r="G233" s="31" t="s">
        <v>18</v>
      </c>
      <c r="H233" s="31" t="s">
        <v>91</v>
      </c>
      <c r="I233" s="31" t="s">
        <v>10</v>
      </c>
      <c r="J233" s="31" t="s">
        <v>12</v>
      </c>
      <c r="K233" s="31" t="s">
        <v>1640</v>
      </c>
      <c r="L233" s="33">
        <v>1227</v>
      </c>
      <c r="M233" s="150">
        <v>24245.013843999997</v>
      </c>
      <c r="N233" s="34">
        <v>-5873</v>
      </c>
      <c r="O233" s="34">
        <v>2302.7607577434364</v>
      </c>
      <c r="P233" s="30">
        <v>29265.143843999998</v>
      </c>
      <c r="Q233" s="35">
        <v>1570.778869</v>
      </c>
      <c r="R233" s="36">
        <v>0</v>
      </c>
      <c r="S233" s="36">
        <v>1596.8708205720418</v>
      </c>
      <c r="T233" s="36">
        <v>857.12917942795821</v>
      </c>
      <c r="U233" s="37">
        <v>2454.0132332029311</v>
      </c>
      <c r="V233" s="38">
        <v>4024.7921022029313</v>
      </c>
      <c r="W233" s="34">
        <v>33289.935946202932</v>
      </c>
      <c r="X233" s="34">
        <v>2994.132788572042</v>
      </c>
      <c r="Y233" s="33">
        <v>30295.803157630889</v>
      </c>
      <c r="Z233" s="144">
        <v>0</v>
      </c>
      <c r="AA233" s="34">
        <v>1179.2147147538637</v>
      </c>
      <c r="AB233" s="34">
        <v>6417.6086020669873</v>
      </c>
      <c r="AC233" s="34">
        <v>6996.67</v>
      </c>
      <c r="AD233" s="34">
        <v>577.5</v>
      </c>
      <c r="AE233" s="34">
        <v>1272.2</v>
      </c>
      <c r="AF233" s="34">
        <v>16443.193316820852</v>
      </c>
      <c r="AG233" s="136">
        <v>5929</v>
      </c>
      <c r="AH233" s="34">
        <v>14617.13</v>
      </c>
      <c r="AI233" s="34">
        <v>887</v>
      </c>
      <c r="AJ233" s="34">
        <v>887</v>
      </c>
      <c r="AK233" s="34">
        <v>0</v>
      </c>
      <c r="AL233" s="34">
        <v>5042</v>
      </c>
      <c r="AM233" s="34">
        <v>13730.13</v>
      </c>
      <c r="AN233" s="34">
        <v>8688.1299999999992</v>
      </c>
      <c r="AO233" s="34">
        <v>29265.143843999998</v>
      </c>
      <c r="AP233" s="34">
        <v>20577.013844000001</v>
      </c>
      <c r="AQ233" s="34">
        <v>8688.1299999999974</v>
      </c>
      <c r="AR233" s="34">
        <v>-5873</v>
      </c>
      <c r="AS233" s="34">
        <v>0</v>
      </c>
    </row>
    <row r="234" spans="2:45" s="1" customFormat="1" ht="12.75" x14ac:dyDescent="0.2">
      <c r="B234" s="31" t="s">
        <v>3798</v>
      </c>
      <c r="C234" s="32" t="s">
        <v>345</v>
      </c>
      <c r="D234" s="31" t="s">
        <v>346</v>
      </c>
      <c r="E234" s="31" t="s">
        <v>13</v>
      </c>
      <c r="F234" s="31" t="s">
        <v>11</v>
      </c>
      <c r="G234" s="31" t="s">
        <v>18</v>
      </c>
      <c r="H234" s="31" t="s">
        <v>91</v>
      </c>
      <c r="I234" s="31" t="s">
        <v>10</v>
      </c>
      <c r="J234" s="31" t="s">
        <v>22</v>
      </c>
      <c r="K234" s="31" t="s">
        <v>347</v>
      </c>
      <c r="L234" s="33">
        <v>293</v>
      </c>
      <c r="M234" s="150">
        <v>5935.40368730721</v>
      </c>
      <c r="N234" s="34">
        <v>0</v>
      </c>
      <c r="O234" s="34">
        <v>0</v>
      </c>
      <c r="P234" s="30">
        <v>0</v>
      </c>
      <c r="Q234" s="35">
        <v>592.35997899999995</v>
      </c>
      <c r="R234" s="36">
        <v>0</v>
      </c>
      <c r="S234" s="36">
        <v>525.79966971448755</v>
      </c>
      <c r="T234" s="36">
        <v>60.20033028551245</v>
      </c>
      <c r="U234" s="37">
        <v>586.00316000689384</v>
      </c>
      <c r="V234" s="38">
        <v>1178.3631390068938</v>
      </c>
      <c r="W234" s="34">
        <v>1178.3631390068938</v>
      </c>
      <c r="X234" s="34">
        <v>985.87438071448764</v>
      </c>
      <c r="Y234" s="33">
        <v>192.48875829240615</v>
      </c>
      <c r="Z234" s="144">
        <v>0</v>
      </c>
      <c r="AA234" s="34">
        <v>2399.5554987342989</v>
      </c>
      <c r="AB234" s="34">
        <v>1802.9224859379706</v>
      </c>
      <c r="AC234" s="34">
        <v>3377.41</v>
      </c>
      <c r="AD234" s="34">
        <v>0</v>
      </c>
      <c r="AE234" s="34">
        <v>0</v>
      </c>
      <c r="AF234" s="34">
        <v>7579.8879846722693</v>
      </c>
      <c r="AG234" s="136">
        <v>0</v>
      </c>
      <c r="AH234" s="34">
        <v>0</v>
      </c>
      <c r="AI234" s="34">
        <v>0</v>
      </c>
      <c r="AJ234" s="34">
        <v>0</v>
      </c>
      <c r="AK234" s="34">
        <v>0</v>
      </c>
      <c r="AL234" s="34">
        <v>0</v>
      </c>
      <c r="AM234" s="34">
        <v>0</v>
      </c>
      <c r="AN234" s="34">
        <v>0</v>
      </c>
      <c r="AO234" s="34">
        <v>0</v>
      </c>
      <c r="AP234" s="34">
        <v>0</v>
      </c>
      <c r="AQ234" s="34">
        <v>0</v>
      </c>
      <c r="AR234" s="34">
        <v>0</v>
      </c>
      <c r="AS234" s="34">
        <v>0</v>
      </c>
    </row>
    <row r="235" spans="2:45" s="1" customFormat="1" ht="12.75" x14ac:dyDescent="0.2">
      <c r="B235" s="31" t="s">
        <v>3798</v>
      </c>
      <c r="C235" s="32" t="s">
        <v>3422</v>
      </c>
      <c r="D235" s="31" t="s">
        <v>3423</v>
      </c>
      <c r="E235" s="31" t="s">
        <v>13</v>
      </c>
      <c r="F235" s="31" t="s">
        <v>11</v>
      </c>
      <c r="G235" s="31" t="s">
        <v>18</v>
      </c>
      <c r="H235" s="31" t="s">
        <v>91</v>
      </c>
      <c r="I235" s="31" t="s">
        <v>10</v>
      </c>
      <c r="J235" s="31" t="s">
        <v>12</v>
      </c>
      <c r="K235" s="31" t="s">
        <v>3424</v>
      </c>
      <c r="L235" s="33">
        <v>1445</v>
      </c>
      <c r="M235" s="150">
        <v>60982.895007999992</v>
      </c>
      <c r="N235" s="34">
        <v>-64103</v>
      </c>
      <c r="O235" s="34">
        <v>24201.304431138444</v>
      </c>
      <c r="P235" s="30">
        <v>21856.895007999992</v>
      </c>
      <c r="Q235" s="35">
        <v>5451.4938279999997</v>
      </c>
      <c r="R235" s="36">
        <v>0</v>
      </c>
      <c r="S235" s="36">
        <v>1866.6630914292882</v>
      </c>
      <c r="T235" s="36">
        <v>1023.3369085707118</v>
      </c>
      <c r="U235" s="37">
        <v>2890.01558433434</v>
      </c>
      <c r="V235" s="38">
        <v>8341.5094123343406</v>
      </c>
      <c r="W235" s="34">
        <v>30198.404420334333</v>
      </c>
      <c r="X235" s="34">
        <v>3499.9932964292857</v>
      </c>
      <c r="Y235" s="33">
        <v>26698.411123905047</v>
      </c>
      <c r="Z235" s="144">
        <v>0</v>
      </c>
      <c r="AA235" s="34">
        <v>4565.8436140535305</v>
      </c>
      <c r="AB235" s="34">
        <v>19579.378926883041</v>
      </c>
      <c r="AC235" s="34">
        <v>6057.03</v>
      </c>
      <c r="AD235" s="34">
        <v>22300.261254762507</v>
      </c>
      <c r="AE235" s="34">
        <v>1260.99</v>
      </c>
      <c r="AF235" s="34">
        <v>53763.503795699078</v>
      </c>
      <c r="AG235" s="136">
        <v>41775</v>
      </c>
      <c r="AH235" s="34">
        <v>46360</v>
      </c>
      <c r="AI235" s="34">
        <v>0</v>
      </c>
      <c r="AJ235" s="34">
        <v>4585</v>
      </c>
      <c r="AK235" s="34">
        <v>4585</v>
      </c>
      <c r="AL235" s="34">
        <v>41775</v>
      </c>
      <c r="AM235" s="34">
        <v>41775</v>
      </c>
      <c r="AN235" s="34">
        <v>0</v>
      </c>
      <c r="AO235" s="34">
        <v>21856.895007999992</v>
      </c>
      <c r="AP235" s="34">
        <v>17271.895007999992</v>
      </c>
      <c r="AQ235" s="34">
        <v>4585</v>
      </c>
      <c r="AR235" s="34">
        <v>-64103</v>
      </c>
      <c r="AS235" s="34">
        <v>0</v>
      </c>
    </row>
    <row r="236" spans="2:45" s="1" customFormat="1" ht="12.75" x14ac:dyDescent="0.2">
      <c r="B236" s="31" t="s">
        <v>3798</v>
      </c>
      <c r="C236" s="32" t="s">
        <v>1064</v>
      </c>
      <c r="D236" s="31" t="s">
        <v>1065</v>
      </c>
      <c r="E236" s="31" t="s">
        <v>13</v>
      </c>
      <c r="F236" s="31" t="s">
        <v>11</v>
      </c>
      <c r="G236" s="31" t="s">
        <v>18</v>
      </c>
      <c r="H236" s="31" t="s">
        <v>91</v>
      </c>
      <c r="I236" s="31" t="s">
        <v>10</v>
      </c>
      <c r="J236" s="31" t="s">
        <v>22</v>
      </c>
      <c r="K236" s="31" t="s">
        <v>1066</v>
      </c>
      <c r="L236" s="33">
        <v>203</v>
      </c>
      <c r="M236" s="150">
        <v>3537.8019430000004</v>
      </c>
      <c r="N236" s="34">
        <v>3012</v>
      </c>
      <c r="O236" s="34">
        <v>0</v>
      </c>
      <c r="P236" s="30">
        <v>8535.3449430000001</v>
      </c>
      <c r="Q236" s="35">
        <v>220.69538</v>
      </c>
      <c r="R236" s="36">
        <v>0</v>
      </c>
      <c r="S236" s="36">
        <v>238.72854742866312</v>
      </c>
      <c r="T236" s="36">
        <v>167.27145257133688</v>
      </c>
      <c r="U236" s="37">
        <v>406.0021893563121</v>
      </c>
      <c r="V236" s="38">
        <v>626.6975693563121</v>
      </c>
      <c r="W236" s="34">
        <v>9162.0425123563127</v>
      </c>
      <c r="X236" s="34">
        <v>447.61602642866637</v>
      </c>
      <c r="Y236" s="33">
        <v>8714.4264859276464</v>
      </c>
      <c r="Z236" s="144">
        <v>0</v>
      </c>
      <c r="AA236" s="34">
        <v>489.89494972373137</v>
      </c>
      <c r="AB236" s="34">
        <v>779.97111974116092</v>
      </c>
      <c r="AC236" s="34">
        <v>1250.23</v>
      </c>
      <c r="AD236" s="34">
        <v>219.5</v>
      </c>
      <c r="AE236" s="34">
        <v>0</v>
      </c>
      <c r="AF236" s="34">
        <v>2739.596069464892</v>
      </c>
      <c r="AG236" s="136">
        <v>0</v>
      </c>
      <c r="AH236" s="34">
        <v>1985.5429999999997</v>
      </c>
      <c r="AI236" s="34">
        <v>0</v>
      </c>
      <c r="AJ236" s="34">
        <v>0</v>
      </c>
      <c r="AK236" s="34">
        <v>0</v>
      </c>
      <c r="AL236" s="34">
        <v>0</v>
      </c>
      <c r="AM236" s="34">
        <v>1985.5429999999997</v>
      </c>
      <c r="AN236" s="34">
        <v>1985.5429999999997</v>
      </c>
      <c r="AO236" s="34">
        <v>8535.3449430000001</v>
      </c>
      <c r="AP236" s="34">
        <v>6549.8019430000004</v>
      </c>
      <c r="AQ236" s="34">
        <v>1985.5429999999997</v>
      </c>
      <c r="AR236" s="34">
        <v>3012</v>
      </c>
      <c r="AS236" s="34">
        <v>0</v>
      </c>
    </row>
    <row r="237" spans="2:45" s="1" customFormat="1" ht="12.75" x14ac:dyDescent="0.2">
      <c r="B237" s="31" t="s">
        <v>3798</v>
      </c>
      <c r="C237" s="32" t="s">
        <v>2912</v>
      </c>
      <c r="D237" s="31" t="s">
        <v>2913</v>
      </c>
      <c r="E237" s="31" t="s">
        <v>13</v>
      </c>
      <c r="F237" s="31" t="s">
        <v>11</v>
      </c>
      <c r="G237" s="31" t="s">
        <v>18</v>
      </c>
      <c r="H237" s="31" t="s">
        <v>91</v>
      </c>
      <c r="I237" s="31" t="s">
        <v>10</v>
      </c>
      <c r="J237" s="31" t="s">
        <v>22</v>
      </c>
      <c r="K237" s="31" t="s">
        <v>2914</v>
      </c>
      <c r="L237" s="33">
        <v>308</v>
      </c>
      <c r="M237" s="150">
        <v>13357.795705</v>
      </c>
      <c r="N237" s="34">
        <v>-3950</v>
      </c>
      <c r="O237" s="34">
        <v>3080.8091679716199</v>
      </c>
      <c r="P237" s="30">
        <v>10634.543705</v>
      </c>
      <c r="Q237" s="35">
        <v>353.41657300000003</v>
      </c>
      <c r="R237" s="36">
        <v>0</v>
      </c>
      <c r="S237" s="36">
        <v>337.35287428584382</v>
      </c>
      <c r="T237" s="36">
        <v>278.64712571415618</v>
      </c>
      <c r="U237" s="37">
        <v>616.00332178199085</v>
      </c>
      <c r="V237" s="38">
        <v>969.41989478199093</v>
      </c>
      <c r="W237" s="34">
        <v>11603.963599781991</v>
      </c>
      <c r="X237" s="34">
        <v>632.53663928584319</v>
      </c>
      <c r="Y237" s="33">
        <v>10971.426960496148</v>
      </c>
      <c r="Z237" s="144">
        <v>0</v>
      </c>
      <c r="AA237" s="34">
        <v>867.7884422595921</v>
      </c>
      <c r="AB237" s="34">
        <v>1812.9013365918727</v>
      </c>
      <c r="AC237" s="34">
        <v>1367.54</v>
      </c>
      <c r="AD237" s="34">
        <v>0</v>
      </c>
      <c r="AE237" s="34">
        <v>0</v>
      </c>
      <c r="AF237" s="34">
        <v>4048.2297788514647</v>
      </c>
      <c r="AG237" s="136">
        <v>0</v>
      </c>
      <c r="AH237" s="34">
        <v>3547.7479999999996</v>
      </c>
      <c r="AI237" s="34">
        <v>0</v>
      </c>
      <c r="AJ237" s="34">
        <v>535.20000000000005</v>
      </c>
      <c r="AK237" s="34">
        <v>535.20000000000005</v>
      </c>
      <c r="AL237" s="34">
        <v>0</v>
      </c>
      <c r="AM237" s="34">
        <v>3012.5479999999998</v>
      </c>
      <c r="AN237" s="34">
        <v>3012.5479999999998</v>
      </c>
      <c r="AO237" s="34">
        <v>10634.543705</v>
      </c>
      <c r="AP237" s="34">
        <v>7086.7957049999995</v>
      </c>
      <c r="AQ237" s="34">
        <v>3547.7479999999996</v>
      </c>
      <c r="AR237" s="34">
        <v>-3950</v>
      </c>
      <c r="AS237" s="34">
        <v>0</v>
      </c>
    </row>
    <row r="238" spans="2:45" s="1" customFormat="1" ht="12.75" x14ac:dyDescent="0.2">
      <c r="B238" s="31" t="s">
        <v>3798</v>
      </c>
      <c r="C238" s="32" t="s">
        <v>186</v>
      </c>
      <c r="D238" s="31" t="s">
        <v>187</v>
      </c>
      <c r="E238" s="31" t="s">
        <v>13</v>
      </c>
      <c r="F238" s="31" t="s">
        <v>11</v>
      </c>
      <c r="G238" s="31" t="s">
        <v>18</v>
      </c>
      <c r="H238" s="31" t="s">
        <v>91</v>
      </c>
      <c r="I238" s="31" t="s">
        <v>10</v>
      </c>
      <c r="J238" s="31" t="s">
        <v>22</v>
      </c>
      <c r="K238" s="31" t="s">
        <v>188</v>
      </c>
      <c r="L238" s="33">
        <v>274</v>
      </c>
      <c r="M238" s="150">
        <v>10392.061443000001</v>
      </c>
      <c r="N238" s="34">
        <v>8905</v>
      </c>
      <c r="O238" s="34">
        <v>0</v>
      </c>
      <c r="P238" s="30">
        <v>21501.055442999997</v>
      </c>
      <c r="Q238" s="35">
        <v>363.825446</v>
      </c>
      <c r="R238" s="36">
        <v>0</v>
      </c>
      <c r="S238" s="36">
        <v>94.235533714321889</v>
      </c>
      <c r="T238" s="36">
        <v>453.76446628567811</v>
      </c>
      <c r="U238" s="37">
        <v>548.00295509177101</v>
      </c>
      <c r="V238" s="38">
        <v>911.82840109177096</v>
      </c>
      <c r="W238" s="34">
        <v>22412.883844091768</v>
      </c>
      <c r="X238" s="34">
        <v>176.69162571432389</v>
      </c>
      <c r="Y238" s="33">
        <v>22236.192218377444</v>
      </c>
      <c r="Z238" s="144">
        <v>0</v>
      </c>
      <c r="AA238" s="34">
        <v>2082.820032191803</v>
      </c>
      <c r="AB238" s="34">
        <v>2546.7917765618286</v>
      </c>
      <c r="AC238" s="34">
        <v>3068.29</v>
      </c>
      <c r="AD238" s="34">
        <v>93</v>
      </c>
      <c r="AE238" s="34">
        <v>0</v>
      </c>
      <c r="AF238" s="34">
        <v>7790.9018087536315</v>
      </c>
      <c r="AG238" s="136">
        <v>0</v>
      </c>
      <c r="AH238" s="34">
        <v>2679.9939999999997</v>
      </c>
      <c r="AI238" s="34">
        <v>0</v>
      </c>
      <c r="AJ238" s="34">
        <v>0</v>
      </c>
      <c r="AK238" s="34">
        <v>0</v>
      </c>
      <c r="AL238" s="34">
        <v>0</v>
      </c>
      <c r="AM238" s="34">
        <v>2679.9939999999997</v>
      </c>
      <c r="AN238" s="34">
        <v>2679.9939999999997</v>
      </c>
      <c r="AO238" s="34">
        <v>21501.055442999997</v>
      </c>
      <c r="AP238" s="34">
        <v>18821.061442999999</v>
      </c>
      <c r="AQ238" s="34">
        <v>2679.9939999999988</v>
      </c>
      <c r="AR238" s="34">
        <v>8905</v>
      </c>
      <c r="AS238" s="34">
        <v>0</v>
      </c>
    </row>
    <row r="239" spans="2:45" s="1" customFormat="1" ht="12.75" x14ac:dyDescent="0.2">
      <c r="B239" s="31" t="s">
        <v>3798</v>
      </c>
      <c r="C239" s="32" t="s">
        <v>3089</v>
      </c>
      <c r="D239" s="31" t="s">
        <v>3090</v>
      </c>
      <c r="E239" s="31" t="s">
        <v>13</v>
      </c>
      <c r="F239" s="31" t="s">
        <v>11</v>
      </c>
      <c r="G239" s="31" t="s">
        <v>18</v>
      </c>
      <c r="H239" s="31" t="s">
        <v>91</v>
      </c>
      <c r="I239" s="31" t="s">
        <v>10</v>
      </c>
      <c r="J239" s="31" t="s">
        <v>22</v>
      </c>
      <c r="K239" s="31" t="s">
        <v>3091</v>
      </c>
      <c r="L239" s="33">
        <v>591</v>
      </c>
      <c r="M239" s="150">
        <v>14781.022838999999</v>
      </c>
      <c r="N239" s="34">
        <v>2924.53</v>
      </c>
      <c r="O239" s="34">
        <v>0</v>
      </c>
      <c r="P239" s="30">
        <v>15515.123839</v>
      </c>
      <c r="Q239" s="35">
        <v>716.84126000000003</v>
      </c>
      <c r="R239" s="36">
        <v>0</v>
      </c>
      <c r="S239" s="36">
        <v>753.62660914314654</v>
      </c>
      <c r="T239" s="36">
        <v>428.37339085685346</v>
      </c>
      <c r="U239" s="37">
        <v>1182.0063739388202</v>
      </c>
      <c r="V239" s="38">
        <v>1898.8476339388203</v>
      </c>
      <c r="W239" s="34">
        <v>17413.971472938822</v>
      </c>
      <c r="X239" s="34">
        <v>1413.0498921431463</v>
      </c>
      <c r="Y239" s="33">
        <v>16000.921580795675</v>
      </c>
      <c r="Z239" s="144">
        <v>0</v>
      </c>
      <c r="AA239" s="34">
        <v>405.90883088894168</v>
      </c>
      <c r="AB239" s="34">
        <v>2960.7075101342834</v>
      </c>
      <c r="AC239" s="34">
        <v>3435.07</v>
      </c>
      <c r="AD239" s="34">
        <v>366.27699999999999</v>
      </c>
      <c r="AE239" s="34">
        <v>0</v>
      </c>
      <c r="AF239" s="34">
        <v>7167.9633410232254</v>
      </c>
      <c r="AG239" s="136">
        <v>0</v>
      </c>
      <c r="AH239" s="34">
        <v>5780.570999999999</v>
      </c>
      <c r="AI239" s="34">
        <v>0</v>
      </c>
      <c r="AJ239" s="34">
        <v>0</v>
      </c>
      <c r="AK239" s="34">
        <v>0</v>
      </c>
      <c r="AL239" s="34">
        <v>0</v>
      </c>
      <c r="AM239" s="34">
        <v>5780.570999999999</v>
      </c>
      <c r="AN239" s="34">
        <v>5780.570999999999</v>
      </c>
      <c r="AO239" s="34">
        <v>15515.123839</v>
      </c>
      <c r="AP239" s="34">
        <v>9734.5528389999999</v>
      </c>
      <c r="AQ239" s="34">
        <v>5780.5709999999999</v>
      </c>
      <c r="AR239" s="34">
        <v>2924.53</v>
      </c>
      <c r="AS239" s="34">
        <v>0</v>
      </c>
    </row>
    <row r="240" spans="2:45" s="1" customFormat="1" ht="12.75" x14ac:dyDescent="0.2">
      <c r="B240" s="31" t="s">
        <v>3798</v>
      </c>
      <c r="C240" s="32" t="s">
        <v>3743</v>
      </c>
      <c r="D240" s="31" t="s">
        <v>3744</v>
      </c>
      <c r="E240" s="31" t="s">
        <v>13</v>
      </c>
      <c r="F240" s="31" t="s">
        <v>11</v>
      </c>
      <c r="G240" s="31" t="s">
        <v>18</v>
      </c>
      <c r="H240" s="31" t="s">
        <v>91</v>
      </c>
      <c r="I240" s="31" t="s">
        <v>10</v>
      </c>
      <c r="J240" s="31" t="s">
        <v>22</v>
      </c>
      <c r="K240" s="31" t="s">
        <v>3745</v>
      </c>
      <c r="L240" s="33">
        <v>531</v>
      </c>
      <c r="M240" s="150">
        <v>23270.929421000001</v>
      </c>
      <c r="N240" s="34">
        <v>3538</v>
      </c>
      <c r="O240" s="34">
        <v>0</v>
      </c>
      <c r="P240" s="30">
        <v>28457.640421000004</v>
      </c>
      <c r="Q240" s="35">
        <v>908.279901</v>
      </c>
      <c r="R240" s="36">
        <v>0</v>
      </c>
      <c r="S240" s="36">
        <v>1037.8421200003986</v>
      </c>
      <c r="T240" s="36">
        <v>24.157879999601391</v>
      </c>
      <c r="U240" s="37">
        <v>1062.0057268384323</v>
      </c>
      <c r="V240" s="38">
        <v>1970.2856278384324</v>
      </c>
      <c r="W240" s="34">
        <v>30427.926048838435</v>
      </c>
      <c r="X240" s="34">
        <v>1945.9539750003933</v>
      </c>
      <c r="Y240" s="33">
        <v>28481.972073838042</v>
      </c>
      <c r="Z240" s="144">
        <v>0</v>
      </c>
      <c r="AA240" s="34">
        <v>2185.5551592738111</v>
      </c>
      <c r="AB240" s="34">
        <v>3997.999501673683</v>
      </c>
      <c r="AC240" s="34">
        <v>2986.1400000000003</v>
      </c>
      <c r="AD240" s="34">
        <v>123.5</v>
      </c>
      <c r="AE240" s="34">
        <v>0</v>
      </c>
      <c r="AF240" s="34">
        <v>9293.1946609474944</v>
      </c>
      <c r="AG240" s="136">
        <v>1858</v>
      </c>
      <c r="AH240" s="34">
        <v>5193.7109999999993</v>
      </c>
      <c r="AI240" s="34">
        <v>0</v>
      </c>
      <c r="AJ240" s="34">
        <v>0</v>
      </c>
      <c r="AK240" s="34">
        <v>0</v>
      </c>
      <c r="AL240" s="34">
        <v>1858</v>
      </c>
      <c r="AM240" s="34">
        <v>5193.7109999999993</v>
      </c>
      <c r="AN240" s="34">
        <v>3335.7109999999993</v>
      </c>
      <c r="AO240" s="34">
        <v>28457.640421000004</v>
      </c>
      <c r="AP240" s="34">
        <v>25121.929421000004</v>
      </c>
      <c r="AQ240" s="34">
        <v>3335.7109999999993</v>
      </c>
      <c r="AR240" s="34">
        <v>3538</v>
      </c>
      <c r="AS240" s="34">
        <v>0</v>
      </c>
    </row>
    <row r="241" spans="2:45" s="1" customFormat="1" ht="12.75" x14ac:dyDescent="0.2">
      <c r="B241" s="31" t="s">
        <v>3798</v>
      </c>
      <c r="C241" s="32" t="s">
        <v>777</v>
      </c>
      <c r="D241" s="31" t="s">
        <v>778</v>
      </c>
      <c r="E241" s="31" t="s">
        <v>13</v>
      </c>
      <c r="F241" s="31" t="s">
        <v>11</v>
      </c>
      <c r="G241" s="31" t="s">
        <v>18</v>
      </c>
      <c r="H241" s="31" t="s">
        <v>91</v>
      </c>
      <c r="I241" s="31" t="s">
        <v>10</v>
      </c>
      <c r="J241" s="31" t="s">
        <v>22</v>
      </c>
      <c r="K241" s="31" t="s">
        <v>779</v>
      </c>
      <c r="L241" s="33">
        <v>519</v>
      </c>
      <c r="M241" s="150">
        <v>8995.4604629999994</v>
      </c>
      <c r="N241" s="34">
        <v>6649</v>
      </c>
      <c r="O241" s="34">
        <v>0</v>
      </c>
      <c r="P241" s="30">
        <v>4809.7994629999994</v>
      </c>
      <c r="Q241" s="35">
        <v>489.98438900000002</v>
      </c>
      <c r="R241" s="36">
        <v>0</v>
      </c>
      <c r="S241" s="36">
        <v>473.65085714303905</v>
      </c>
      <c r="T241" s="36">
        <v>564.34914285696095</v>
      </c>
      <c r="U241" s="37">
        <v>1038.0055974183547</v>
      </c>
      <c r="V241" s="38">
        <v>1527.9899864183546</v>
      </c>
      <c r="W241" s="34">
        <v>6337.7894494183538</v>
      </c>
      <c r="X241" s="34">
        <v>888.09535714303911</v>
      </c>
      <c r="Y241" s="33">
        <v>5449.6940922753147</v>
      </c>
      <c r="Z241" s="144">
        <v>0</v>
      </c>
      <c r="AA241" s="34">
        <v>742.52130217577451</v>
      </c>
      <c r="AB241" s="34">
        <v>2154.8835400525186</v>
      </c>
      <c r="AC241" s="34">
        <v>2175.5</v>
      </c>
      <c r="AD241" s="34">
        <v>444.03</v>
      </c>
      <c r="AE241" s="34">
        <v>0</v>
      </c>
      <c r="AF241" s="34">
        <v>5516.9348422282928</v>
      </c>
      <c r="AG241" s="136">
        <v>0</v>
      </c>
      <c r="AH241" s="34">
        <v>5076.338999999999</v>
      </c>
      <c r="AI241" s="34">
        <v>0</v>
      </c>
      <c r="AJ241" s="34">
        <v>0</v>
      </c>
      <c r="AK241" s="34">
        <v>0</v>
      </c>
      <c r="AL241" s="34">
        <v>0</v>
      </c>
      <c r="AM241" s="34">
        <v>5076.338999999999</v>
      </c>
      <c r="AN241" s="34">
        <v>5076.338999999999</v>
      </c>
      <c r="AO241" s="34">
        <v>4809.7994629999994</v>
      </c>
      <c r="AP241" s="34">
        <v>-266.53953699999965</v>
      </c>
      <c r="AQ241" s="34">
        <v>5076.3389999999999</v>
      </c>
      <c r="AR241" s="34">
        <v>4867</v>
      </c>
      <c r="AS241" s="34">
        <v>1782</v>
      </c>
    </row>
    <row r="242" spans="2:45" s="1" customFormat="1" ht="12.75" x14ac:dyDescent="0.2">
      <c r="B242" s="31" t="s">
        <v>3798</v>
      </c>
      <c r="C242" s="32" t="s">
        <v>3605</v>
      </c>
      <c r="D242" s="31" t="s">
        <v>3606</v>
      </c>
      <c r="E242" s="31" t="s">
        <v>13</v>
      </c>
      <c r="F242" s="31" t="s">
        <v>11</v>
      </c>
      <c r="G242" s="31" t="s">
        <v>18</v>
      </c>
      <c r="H242" s="31" t="s">
        <v>91</v>
      </c>
      <c r="I242" s="31" t="s">
        <v>10</v>
      </c>
      <c r="J242" s="31" t="s">
        <v>14</v>
      </c>
      <c r="K242" s="31" t="s">
        <v>3607</v>
      </c>
      <c r="L242" s="33">
        <v>5731</v>
      </c>
      <c r="M242" s="150">
        <v>198865.23333799999</v>
      </c>
      <c r="N242" s="34">
        <v>-37611.800000000003</v>
      </c>
      <c r="O242" s="34">
        <v>13520.655065883246</v>
      </c>
      <c r="P242" s="30">
        <v>209417.91633799998</v>
      </c>
      <c r="Q242" s="35">
        <v>12776.660168</v>
      </c>
      <c r="R242" s="36">
        <v>0</v>
      </c>
      <c r="S242" s="36">
        <v>8221.3068502888709</v>
      </c>
      <c r="T242" s="36">
        <v>3240.6931497111291</v>
      </c>
      <c r="U242" s="37">
        <v>11462.061808872044</v>
      </c>
      <c r="V242" s="38">
        <v>24238.721976872046</v>
      </c>
      <c r="W242" s="34">
        <v>233656.63831487202</v>
      </c>
      <c r="X242" s="34">
        <v>15414.950344288867</v>
      </c>
      <c r="Y242" s="33">
        <v>218241.68797058315</v>
      </c>
      <c r="Z242" s="144">
        <v>7187.9637072353944</v>
      </c>
      <c r="AA242" s="34">
        <v>6146.7494264607867</v>
      </c>
      <c r="AB242" s="34">
        <v>45423.47393833012</v>
      </c>
      <c r="AC242" s="34">
        <v>24022.71</v>
      </c>
      <c r="AD242" s="34">
        <v>2441.6672030999998</v>
      </c>
      <c r="AE242" s="34">
        <v>567.72</v>
      </c>
      <c r="AF242" s="34">
        <v>85790.284275126309</v>
      </c>
      <c r="AG242" s="136">
        <v>68504</v>
      </c>
      <c r="AH242" s="34">
        <v>76522.483000000007</v>
      </c>
      <c r="AI242" s="34">
        <v>7208</v>
      </c>
      <c r="AJ242" s="34">
        <v>13521.6</v>
      </c>
      <c r="AK242" s="34">
        <v>6313.6</v>
      </c>
      <c r="AL242" s="34">
        <v>61296</v>
      </c>
      <c r="AM242" s="34">
        <v>63000.883000000002</v>
      </c>
      <c r="AN242" s="34">
        <v>1704.8830000000016</v>
      </c>
      <c r="AO242" s="34">
        <v>209417.91633799998</v>
      </c>
      <c r="AP242" s="34">
        <v>201399.43333799997</v>
      </c>
      <c r="AQ242" s="34">
        <v>8018.4830000000075</v>
      </c>
      <c r="AR242" s="34">
        <v>-37611.800000000003</v>
      </c>
      <c r="AS242" s="34">
        <v>0</v>
      </c>
    </row>
    <row r="243" spans="2:45" s="1" customFormat="1" ht="12.75" x14ac:dyDescent="0.2">
      <c r="B243" s="31" t="s">
        <v>3798</v>
      </c>
      <c r="C243" s="32" t="s">
        <v>89</v>
      </c>
      <c r="D243" s="31" t="s">
        <v>90</v>
      </c>
      <c r="E243" s="31" t="s">
        <v>13</v>
      </c>
      <c r="F243" s="31" t="s">
        <v>11</v>
      </c>
      <c r="G243" s="31" t="s">
        <v>18</v>
      </c>
      <c r="H243" s="31" t="s">
        <v>91</v>
      </c>
      <c r="I243" s="31" t="s">
        <v>10</v>
      </c>
      <c r="J243" s="31" t="s">
        <v>22</v>
      </c>
      <c r="K243" s="31" t="s">
        <v>92</v>
      </c>
      <c r="L243" s="33">
        <v>449</v>
      </c>
      <c r="M243" s="150">
        <v>9713.5663239999994</v>
      </c>
      <c r="N243" s="34">
        <v>-2127</v>
      </c>
      <c r="O243" s="34">
        <v>1557.604734177715</v>
      </c>
      <c r="P243" s="30">
        <v>4545.2353240000011</v>
      </c>
      <c r="Q243" s="35">
        <v>213.07312400000001</v>
      </c>
      <c r="R243" s="36">
        <v>0</v>
      </c>
      <c r="S243" s="36">
        <v>243.46708800009353</v>
      </c>
      <c r="T243" s="36">
        <v>654.53291199990645</v>
      </c>
      <c r="U243" s="37">
        <v>898.00484246790211</v>
      </c>
      <c r="V243" s="38">
        <v>1111.0779664679021</v>
      </c>
      <c r="W243" s="34">
        <v>5656.3132904679032</v>
      </c>
      <c r="X243" s="34">
        <v>456.50079000009191</v>
      </c>
      <c r="Y243" s="33">
        <v>5199.8125004678113</v>
      </c>
      <c r="Z243" s="144">
        <v>0</v>
      </c>
      <c r="AA243" s="34">
        <v>800.54916901456579</v>
      </c>
      <c r="AB243" s="34">
        <v>2583.2987978633264</v>
      </c>
      <c r="AC243" s="34">
        <v>2385.89</v>
      </c>
      <c r="AD243" s="34">
        <v>0</v>
      </c>
      <c r="AE243" s="34">
        <v>0</v>
      </c>
      <c r="AF243" s="34">
        <v>5769.7379668778922</v>
      </c>
      <c r="AG243" s="136">
        <v>400</v>
      </c>
      <c r="AH243" s="34">
        <v>4852.6689999999999</v>
      </c>
      <c r="AI243" s="34">
        <v>0</v>
      </c>
      <c r="AJ243" s="34">
        <v>461</v>
      </c>
      <c r="AK243" s="34">
        <v>461</v>
      </c>
      <c r="AL243" s="34">
        <v>400</v>
      </c>
      <c r="AM243" s="34">
        <v>4391.6689999999999</v>
      </c>
      <c r="AN243" s="34">
        <v>3991.6689999999999</v>
      </c>
      <c r="AO243" s="34">
        <v>4545.2353240000011</v>
      </c>
      <c r="AP243" s="34">
        <v>92.566324000001259</v>
      </c>
      <c r="AQ243" s="34">
        <v>4452.6689999999999</v>
      </c>
      <c r="AR243" s="34">
        <v>-8450</v>
      </c>
      <c r="AS243" s="34">
        <v>6323</v>
      </c>
    </row>
    <row r="244" spans="2:45" s="1" customFormat="1" ht="12.75" x14ac:dyDescent="0.2">
      <c r="B244" s="31" t="s">
        <v>3798</v>
      </c>
      <c r="C244" s="32" t="s">
        <v>1737</v>
      </c>
      <c r="D244" s="31" t="s">
        <v>1738</v>
      </c>
      <c r="E244" s="31" t="s">
        <v>13</v>
      </c>
      <c r="F244" s="31" t="s">
        <v>11</v>
      </c>
      <c r="G244" s="31" t="s">
        <v>18</v>
      </c>
      <c r="H244" s="31" t="s">
        <v>91</v>
      </c>
      <c r="I244" s="31" t="s">
        <v>10</v>
      </c>
      <c r="J244" s="31" t="s">
        <v>12</v>
      </c>
      <c r="K244" s="31" t="s">
        <v>1739</v>
      </c>
      <c r="L244" s="33">
        <v>1065</v>
      </c>
      <c r="M244" s="150">
        <v>30222.533386000003</v>
      </c>
      <c r="N244" s="34">
        <v>-76290</v>
      </c>
      <c r="O244" s="34">
        <v>26719.838825172163</v>
      </c>
      <c r="P244" s="30">
        <v>12658.533386000003</v>
      </c>
      <c r="Q244" s="35">
        <v>3320.2811270000002</v>
      </c>
      <c r="R244" s="36">
        <v>0</v>
      </c>
      <c r="S244" s="36">
        <v>1140.3420594290094</v>
      </c>
      <c r="T244" s="36">
        <v>9642.3566901946815</v>
      </c>
      <c r="U244" s="37">
        <v>10782.756895361546</v>
      </c>
      <c r="V244" s="38">
        <v>14103.038022361547</v>
      </c>
      <c r="W244" s="34">
        <v>26761.571408361549</v>
      </c>
      <c r="X244" s="34">
        <v>13876.964975601168</v>
      </c>
      <c r="Y244" s="33">
        <v>12884.606432760382</v>
      </c>
      <c r="Z244" s="144">
        <v>0</v>
      </c>
      <c r="AA244" s="34">
        <v>1499.9235171818145</v>
      </c>
      <c r="AB244" s="34">
        <v>7143.6176568071087</v>
      </c>
      <c r="AC244" s="34">
        <v>4464.17</v>
      </c>
      <c r="AD244" s="34">
        <v>342.13590720000002</v>
      </c>
      <c r="AE244" s="34">
        <v>0</v>
      </c>
      <c r="AF244" s="34">
        <v>13449.847081188924</v>
      </c>
      <c r="AG244" s="136">
        <v>59915</v>
      </c>
      <c r="AH244" s="34">
        <v>61495</v>
      </c>
      <c r="AI244" s="34">
        <v>0</v>
      </c>
      <c r="AJ244" s="34">
        <v>1580</v>
      </c>
      <c r="AK244" s="34">
        <v>1580</v>
      </c>
      <c r="AL244" s="34">
        <v>59915</v>
      </c>
      <c r="AM244" s="34">
        <v>59915</v>
      </c>
      <c r="AN244" s="34">
        <v>0</v>
      </c>
      <c r="AO244" s="34">
        <v>12658.533386000003</v>
      </c>
      <c r="AP244" s="34">
        <v>11078.533386000003</v>
      </c>
      <c r="AQ244" s="34">
        <v>1580</v>
      </c>
      <c r="AR244" s="34">
        <v>-76290</v>
      </c>
      <c r="AS244" s="34">
        <v>0</v>
      </c>
    </row>
    <row r="245" spans="2:45" s="1" customFormat="1" ht="12.75" x14ac:dyDescent="0.2">
      <c r="B245" s="31" t="s">
        <v>3798</v>
      </c>
      <c r="C245" s="32" t="s">
        <v>3527</v>
      </c>
      <c r="D245" s="31" t="s">
        <v>3528</v>
      </c>
      <c r="E245" s="31" t="s">
        <v>13</v>
      </c>
      <c r="F245" s="31" t="s">
        <v>11</v>
      </c>
      <c r="G245" s="31" t="s">
        <v>18</v>
      </c>
      <c r="H245" s="31" t="s">
        <v>91</v>
      </c>
      <c r="I245" s="31" t="s">
        <v>10</v>
      </c>
      <c r="J245" s="31" t="s">
        <v>12</v>
      </c>
      <c r="K245" s="31" t="s">
        <v>3529</v>
      </c>
      <c r="L245" s="33">
        <v>1525</v>
      </c>
      <c r="M245" s="150">
        <v>43885.581719000002</v>
      </c>
      <c r="N245" s="34">
        <v>-17773.979999999996</v>
      </c>
      <c r="O245" s="34">
        <v>0</v>
      </c>
      <c r="P245" s="30">
        <v>75230.30171900001</v>
      </c>
      <c r="Q245" s="35">
        <v>3332.0397680000001</v>
      </c>
      <c r="R245" s="36">
        <v>0</v>
      </c>
      <c r="S245" s="36">
        <v>1314.3541245719332</v>
      </c>
      <c r="T245" s="36">
        <v>1735.6458754280668</v>
      </c>
      <c r="U245" s="37">
        <v>3050.0164471348576</v>
      </c>
      <c r="V245" s="38">
        <v>6382.0562151348577</v>
      </c>
      <c r="W245" s="34">
        <v>81612.357934134867</v>
      </c>
      <c r="X245" s="34">
        <v>2464.4139835719398</v>
      </c>
      <c r="Y245" s="33">
        <v>79147.943950562927</v>
      </c>
      <c r="Z245" s="144">
        <v>210.36020797696148</v>
      </c>
      <c r="AA245" s="34">
        <v>1646.3813992350183</v>
      </c>
      <c r="AB245" s="34">
        <v>8269.3924984520108</v>
      </c>
      <c r="AC245" s="34">
        <v>6392.36</v>
      </c>
      <c r="AD245" s="34">
        <v>58.813516799999981</v>
      </c>
      <c r="AE245" s="34">
        <v>0</v>
      </c>
      <c r="AF245" s="34">
        <v>16577.307622463992</v>
      </c>
      <c r="AG245" s="136">
        <v>57332</v>
      </c>
      <c r="AH245" s="34">
        <v>58701.7</v>
      </c>
      <c r="AI245" s="34">
        <v>0</v>
      </c>
      <c r="AJ245" s="34">
        <v>1369.7</v>
      </c>
      <c r="AK245" s="34">
        <v>1369.7</v>
      </c>
      <c r="AL245" s="34">
        <v>57332</v>
      </c>
      <c r="AM245" s="34">
        <v>57332</v>
      </c>
      <c r="AN245" s="34">
        <v>0</v>
      </c>
      <c r="AO245" s="34">
        <v>75230.30171900001</v>
      </c>
      <c r="AP245" s="34">
        <v>73860.601719000013</v>
      </c>
      <c r="AQ245" s="34">
        <v>1369.6999999999971</v>
      </c>
      <c r="AR245" s="34">
        <v>-17773.98</v>
      </c>
      <c r="AS245" s="34">
        <v>3.6379800000000002E-12</v>
      </c>
    </row>
    <row r="246" spans="2:45" s="1" customFormat="1" ht="12.75" x14ac:dyDescent="0.2">
      <c r="B246" s="31" t="s">
        <v>3798</v>
      </c>
      <c r="C246" s="32" t="s">
        <v>3275</v>
      </c>
      <c r="D246" s="31" t="s">
        <v>3276</v>
      </c>
      <c r="E246" s="31" t="s">
        <v>13</v>
      </c>
      <c r="F246" s="31" t="s">
        <v>11</v>
      </c>
      <c r="G246" s="31" t="s">
        <v>18</v>
      </c>
      <c r="H246" s="31" t="s">
        <v>91</v>
      </c>
      <c r="I246" s="31" t="s">
        <v>10</v>
      </c>
      <c r="J246" s="31" t="s">
        <v>22</v>
      </c>
      <c r="K246" s="31" t="s">
        <v>3277</v>
      </c>
      <c r="L246" s="33">
        <v>537</v>
      </c>
      <c r="M246" s="150">
        <v>13672.071633</v>
      </c>
      <c r="N246" s="34">
        <v>-968</v>
      </c>
      <c r="O246" s="34">
        <v>0</v>
      </c>
      <c r="P246" s="30">
        <v>19092.468632999997</v>
      </c>
      <c r="Q246" s="35">
        <v>0</v>
      </c>
      <c r="R246" s="36">
        <v>0</v>
      </c>
      <c r="S246" s="36">
        <v>0</v>
      </c>
      <c r="T246" s="36">
        <v>1074</v>
      </c>
      <c r="U246" s="37">
        <v>1074.0057915484711</v>
      </c>
      <c r="V246" s="38">
        <v>1074.0057915484711</v>
      </c>
      <c r="W246" s="34">
        <v>20166.474424548469</v>
      </c>
      <c r="X246" s="34">
        <v>0</v>
      </c>
      <c r="Y246" s="33">
        <v>20166.474424548469</v>
      </c>
      <c r="Z246" s="144">
        <v>0</v>
      </c>
      <c r="AA246" s="34">
        <v>936.93323856405391</v>
      </c>
      <c r="AB246" s="34">
        <v>2197.5637834544</v>
      </c>
      <c r="AC246" s="34">
        <v>6410.05</v>
      </c>
      <c r="AD246" s="34">
        <v>0</v>
      </c>
      <c r="AE246" s="34">
        <v>0</v>
      </c>
      <c r="AF246" s="34">
        <v>9544.5470220184543</v>
      </c>
      <c r="AG246" s="136">
        <v>0</v>
      </c>
      <c r="AH246" s="34">
        <v>6388.396999999999</v>
      </c>
      <c r="AI246" s="34">
        <v>0</v>
      </c>
      <c r="AJ246" s="34">
        <v>1136</v>
      </c>
      <c r="AK246" s="34">
        <v>1136</v>
      </c>
      <c r="AL246" s="34">
        <v>0</v>
      </c>
      <c r="AM246" s="34">
        <v>5252.396999999999</v>
      </c>
      <c r="AN246" s="34">
        <v>5252.396999999999</v>
      </c>
      <c r="AO246" s="34">
        <v>19092.468632999997</v>
      </c>
      <c r="AP246" s="34">
        <v>12704.071632999998</v>
      </c>
      <c r="AQ246" s="34">
        <v>6388.3969999999972</v>
      </c>
      <c r="AR246" s="34">
        <v>-968</v>
      </c>
      <c r="AS246" s="34">
        <v>0</v>
      </c>
    </row>
    <row r="247" spans="2:45" s="1" customFormat="1" ht="12.75" x14ac:dyDescent="0.2">
      <c r="B247" s="31" t="s">
        <v>3798</v>
      </c>
      <c r="C247" s="32" t="s">
        <v>638</v>
      </c>
      <c r="D247" s="31" t="s">
        <v>639</v>
      </c>
      <c r="E247" s="31" t="s">
        <v>13</v>
      </c>
      <c r="F247" s="31" t="s">
        <v>11</v>
      </c>
      <c r="G247" s="31" t="s">
        <v>18</v>
      </c>
      <c r="H247" s="31" t="s">
        <v>91</v>
      </c>
      <c r="I247" s="31" t="s">
        <v>10</v>
      </c>
      <c r="J247" s="31" t="s">
        <v>22</v>
      </c>
      <c r="K247" s="31" t="s">
        <v>640</v>
      </c>
      <c r="L247" s="33">
        <v>728</v>
      </c>
      <c r="M247" s="150">
        <v>15547.616533999999</v>
      </c>
      <c r="N247" s="34">
        <v>2045</v>
      </c>
      <c r="O247" s="34">
        <v>0</v>
      </c>
      <c r="P247" s="30">
        <v>17001.184534</v>
      </c>
      <c r="Q247" s="35">
        <v>976.89952400000004</v>
      </c>
      <c r="R247" s="36">
        <v>0</v>
      </c>
      <c r="S247" s="36">
        <v>621.29657714309576</v>
      </c>
      <c r="T247" s="36">
        <v>834.70342285690424</v>
      </c>
      <c r="U247" s="37">
        <v>1456.0078514847057</v>
      </c>
      <c r="V247" s="38">
        <v>2432.9073754847059</v>
      </c>
      <c r="W247" s="34">
        <v>19434.091909484705</v>
      </c>
      <c r="X247" s="34">
        <v>1164.931082143099</v>
      </c>
      <c r="Y247" s="33">
        <v>18269.160827341606</v>
      </c>
      <c r="Z247" s="144">
        <v>0</v>
      </c>
      <c r="AA247" s="34">
        <v>738.73241602566975</v>
      </c>
      <c r="AB247" s="34">
        <v>2860.4899765767004</v>
      </c>
      <c r="AC247" s="34">
        <v>4841.2800000000007</v>
      </c>
      <c r="AD247" s="34">
        <v>51</v>
      </c>
      <c r="AE247" s="34">
        <v>0</v>
      </c>
      <c r="AF247" s="34">
        <v>8491.5023926023714</v>
      </c>
      <c r="AG247" s="136">
        <v>1816</v>
      </c>
      <c r="AH247" s="34">
        <v>7185.5679999999993</v>
      </c>
      <c r="AI247" s="34">
        <v>65</v>
      </c>
      <c r="AJ247" s="34">
        <v>65</v>
      </c>
      <c r="AK247" s="34">
        <v>0</v>
      </c>
      <c r="AL247" s="34">
        <v>1751</v>
      </c>
      <c r="AM247" s="34">
        <v>7120.5679999999993</v>
      </c>
      <c r="AN247" s="34">
        <v>5369.5679999999993</v>
      </c>
      <c r="AO247" s="34">
        <v>17001.184534</v>
      </c>
      <c r="AP247" s="34">
        <v>11631.616534000001</v>
      </c>
      <c r="AQ247" s="34">
        <v>5369.5679999999993</v>
      </c>
      <c r="AR247" s="34">
        <v>2045</v>
      </c>
      <c r="AS247" s="34">
        <v>0</v>
      </c>
    </row>
    <row r="248" spans="2:45" s="1" customFormat="1" ht="12.75" x14ac:dyDescent="0.2">
      <c r="B248" s="31" t="s">
        <v>3798</v>
      </c>
      <c r="C248" s="32" t="s">
        <v>2201</v>
      </c>
      <c r="D248" s="31" t="s">
        <v>2202</v>
      </c>
      <c r="E248" s="31" t="s">
        <v>13</v>
      </c>
      <c r="F248" s="31" t="s">
        <v>11</v>
      </c>
      <c r="G248" s="31" t="s">
        <v>18</v>
      </c>
      <c r="H248" s="31" t="s">
        <v>91</v>
      </c>
      <c r="I248" s="31" t="s">
        <v>10</v>
      </c>
      <c r="J248" s="31" t="s">
        <v>22</v>
      </c>
      <c r="K248" s="31" t="s">
        <v>2203</v>
      </c>
      <c r="L248" s="33">
        <v>585</v>
      </c>
      <c r="M248" s="150">
        <v>10778.492522</v>
      </c>
      <c r="N248" s="34">
        <v>-1742</v>
      </c>
      <c r="O248" s="34">
        <v>448.55236248656712</v>
      </c>
      <c r="P248" s="30">
        <v>7296.977522000001</v>
      </c>
      <c r="Q248" s="35">
        <v>615.50873000000001</v>
      </c>
      <c r="R248" s="36">
        <v>0</v>
      </c>
      <c r="S248" s="36">
        <v>371.27215885728543</v>
      </c>
      <c r="T248" s="36">
        <v>798.72784114271462</v>
      </c>
      <c r="U248" s="37">
        <v>1170.0063092287814</v>
      </c>
      <c r="V248" s="38">
        <v>1785.5150392287815</v>
      </c>
      <c r="W248" s="34">
        <v>9082.4925612287825</v>
      </c>
      <c r="X248" s="34">
        <v>696.13529785728497</v>
      </c>
      <c r="Y248" s="33">
        <v>8386.3572633714975</v>
      </c>
      <c r="Z248" s="144">
        <v>0</v>
      </c>
      <c r="AA248" s="34">
        <v>1037.6738687192219</v>
      </c>
      <c r="AB248" s="34">
        <v>3598.3369990511501</v>
      </c>
      <c r="AC248" s="34">
        <v>4828.55</v>
      </c>
      <c r="AD248" s="34">
        <v>57</v>
      </c>
      <c r="AE248" s="34">
        <v>0</v>
      </c>
      <c r="AF248" s="34">
        <v>9521.5608677703713</v>
      </c>
      <c r="AG248" s="136">
        <v>880</v>
      </c>
      <c r="AH248" s="34">
        <v>6361.4849999999997</v>
      </c>
      <c r="AI248" s="34">
        <v>0</v>
      </c>
      <c r="AJ248" s="34">
        <v>639.6</v>
      </c>
      <c r="AK248" s="34">
        <v>639.6</v>
      </c>
      <c r="AL248" s="34">
        <v>880</v>
      </c>
      <c r="AM248" s="34">
        <v>5721.8849999999993</v>
      </c>
      <c r="AN248" s="34">
        <v>4841.8849999999993</v>
      </c>
      <c r="AO248" s="34">
        <v>7296.977522000001</v>
      </c>
      <c r="AP248" s="34">
        <v>1815.4925220000014</v>
      </c>
      <c r="AQ248" s="34">
        <v>5481.4850000000006</v>
      </c>
      <c r="AR248" s="34">
        <v>-1742</v>
      </c>
      <c r="AS248" s="34">
        <v>0</v>
      </c>
    </row>
    <row r="249" spans="2:45" s="1" customFormat="1" ht="12.75" x14ac:dyDescent="0.2">
      <c r="B249" s="31" t="s">
        <v>3798</v>
      </c>
      <c r="C249" s="32" t="s">
        <v>2777</v>
      </c>
      <c r="D249" s="31" t="s">
        <v>2778</v>
      </c>
      <c r="E249" s="31" t="s">
        <v>13</v>
      </c>
      <c r="F249" s="31" t="s">
        <v>11</v>
      </c>
      <c r="G249" s="31" t="s">
        <v>18</v>
      </c>
      <c r="H249" s="31" t="s">
        <v>91</v>
      </c>
      <c r="I249" s="31" t="s">
        <v>10</v>
      </c>
      <c r="J249" s="31" t="s">
        <v>22</v>
      </c>
      <c r="K249" s="31" t="s">
        <v>2779</v>
      </c>
      <c r="L249" s="33">
        <v>607</v>
      </c>
      <c r="M249" s="150">
        <v>16495.169748</v>
      </c>
      <c r="N249" s="34">
        <v>-4329</v>
      </c>
      <c r="O249" s="34">
        <v>1860.7461571102101</v>
      </c>
      <c r="P249" s="30">
        <v>11654.836748000002</v>
      </c>
      <c r="Q249" s="35">
        <v>1440.678373</v>
      </c>
      <c r="R249" s="36">
        <v>0</v>
      </c>
      <c r="S249" s="36">
        <v>1646.1849440006322</v>
      </c>
      <c r="T249" s="36">
        <v>-23.356288067770038</v>
      </c>
      <c r="U249" s="37">
        <v>1622.8374070416342</v>
      </c>
      <c r="V249" s="38">
        <v>3063.5157800416341</v>
      </c>
      <c r="W249" s="34">
        <v>14718.352528041636</v>
      </c>
      <c r="X249" s="34">
        <v>3086.5967700006313</v>
      </c>
      <c r="Y249" s="33">
        <v>11631.755758041005</v>
      </c>
      <c r="Z249" s="144">
        <v>0</v>
      </c>
      <c r="AA249" s="34">
        <v>3055.3509990054013</v>
      </c>
      <c r="AB249" s="34">
        <v>5057.5850082886</v>
      </c>
      <c r="AC249" s="34">
        <v>2544.37</v>
      </c>
      <c r="AD249" s="34">
        <v>150.86459679999996</v>
      </c>
      <c r="AE249" s="34">
        <v>237.92</v>
      </c>
      <c r="AF249" s="34">
        <v>11046.090604094003</v>
      </c>
      <c r="AG249" s="136">
        <v>5257</v>
      </c>
      <c r="AH249" s="34">
        <v>6058.6669999999995</v>
      </c>
      <c r="AI249" s="34">
        <v>0</v>
      </c>
      <c r="AJ249" s="34">
        <v>121.60000000000001</v>
      </c>
      <c r="AK249" s="34">
        <v>121.60000000000001</v>
      </c>
      <c r="AL249" s="34">
        <v>5257</v>
      </c>
      <c r="AM249" s="34">
        <v>5937.0669999999991</v>
      </c>
      <c r="AN249" s="34">
        <v>680.0669999999991</v>
      </c>
      <c r="AO249" s="34">
        <v>11654.836748000002</v>
      </c>
      <c r="AP249" s="34">
        <v>10853.169748000002</v>
      </c>
      <c r="AQ249" s="34">
        <v>801.66699999999946</v>
      </c>
      <c r="AR249" s="34">
        <v>-4329</v>
      </c>
      <c r="AS249" s="34">
        <v>0</v>
      </c>
    </row>
    <row r="250" spans="2:45" s="1" customFormat="1" ht="12.75" x14ac:dyDescent="0.2">
      <c r="B250" s="31" t="s">
        <v>3798</v>
      </c>
      <c r="C250" s="32" t="s">
        <v>918</v>
      </c>
      <c r="D250" s="31" t="s">
        <v>919</v>
      </c>
      <c r="E250" s="31" t="s">
        <v>13</v>
      </c>
      <c r="F250" s="31" t="s">
        <v>11</v>
      </c>
      <c r="G250" s="31" t="s">
        <v>18</v>
      </c>
      <c r="H250" s="31" t="s">
        <v>91</v>
      </c>
      <c r="I250" s="31" t="s">
        <v>10</v>
      </c>
      <c r="J250" s="31" t="s">
        <v>12</v>
      </c>
      <c r="K250" s="31" t="s">
        <v>920</v>
      </c>
      <c r="L250" s="33">
        <v>2115</v>
      </c>
      <c r="M250" s="150">
        <v>58806.707035999993</v>
      </c>
      <c r="N250" s="34">
        <v>-15805</v>
      </c>
      <c r="O250" s="34">
        <v>2991.2463148145234</v>
      </c>
      <c r="P250" s="30">
        <v>72337.15703599999</v>
      </c>
      <c r="Q250" s="35">
        <v>3242.8672510000001</v>
      </c>
      <c r="R250" s="36">
        <v>0</v>
      </c>
      <c r="S250" s="36">
        <v>2279.3857417151612</v>
      </c>
      <c r="T250" s="36">
        <v>1950.6142582848388</v>
      </c>
      <c r="U250" s="37">
        <v>4230.0228102886704</v>
      </c>
      <c r="V250" s="38">
        <v>7472.89006128867</v>
      </c>
      <c r="W250" s="34">
        <v>79810.047097288654</v>
      </c>
      <c r="X250" s="34">
        <v>4273.8482657151471</v>
      </c>
      <c r="Y250" s="33">
        <v>75536.198831573507</v>
      </c>
      <c r="Z250" s="144">
        <v>0</v>
      </c>
      <c r="AA250" s="34">
        <v>4234.0838426416631</v>
      </c>
      <c r="AB250" s="34">
        <v>14788.164082506366</v>
      </c>
      <c r="AC250" s="34">
        <v>16426.73</v>
      </c>
      <c r="AD250" s="34">
        <v>210.11</v>
      </c>
      <c r="AE250" s="34">
        <v>0</v>
      </c>
      <c r="AF250" s="34">
        <v>35659.087925148029</v>
      </c>
      <c r="AG250" s="136">
        <v>0</v>
      </c>
      <c r="AH250" s="34">
        <v>29335.449999999997</v>
      </c>
      <c r="AI250" s="34">
        <v>0</v>
      </c>
      <c r="AJ250" s="34">
        <v>5668.6</v>
      </c>
      <c r="AK250" s="34">
        <v>5668.6</v>
      </c>
      <c r="AL250" s="34">
        <v>0</v>
      </c>
      <c r="AM250" s="34">
        <v>23666.85</v>
      </c>
      <c r="AN250" s="34">
        <v>23666.85</v>
      </c>
      <c r="AO250" s="34">
        <v>72337.15703599999</v>
      </c>
      <c r="AP250" s="34">
        <v>43001.707035999985</v>
      </c>
      <c r="AQ250" s="34">
        <v>29335.449999999997</v>
      </c>
      <c r="AR250" s="34">
        <v>-15805</v>
      </c>
      <c r="AS250" s="34">
        <v>0</v>
      </c>
    </row>
    <row r="251" spans="2:45" s="1" customFormat="1" ht="12.75" x14ac:dyDescent="0.2">
      <c r="B251" s="31" t="s">
        <v>3798</v>
      </c>
      <c r="C251" s="32" t="s">
        <v>2366</v>
      </c>
      <c r="D251" s="31" t="s">
        <v>2367</v>
      </c>
      <c r="E251" s="31" t="s">
        <v>13</v>
      </c>
      <c r="F251" s="31" t="s">
        <v>11</v>
      </c>
      <c r="G251" s="31" t="s">
        <v>18</v>
      </c>
      <c r="H251" s="31" t="s">
        <v>91</v>
      </c>
      <c r="I251" s="31" t="s">
        <v>10</v>
      </c>
      <c r="J251" s="31" t="s">
        <v>12</v>
      </c>
      <c r="K251" s="31" t="s">
        <v>2368</v>
      </c>
      <c r="L251" s="33">
        <v>2026</v>
      </c>
      <c r="M251" s="150">
        <v>40831.682652999996</v>
      </c>
      <c r="N251" s="34">
        <v>-28019</v>
      </c>
      <c r="O251" s="34">
        <v>21300.965350247665</v>
      </c>
      <c r="P251" s="30">
        <v>30131.850918299999</v>
      </c>
      <c r="Q251" s="35">
        <v>2579.8996069999998</v>
      </c>
      <c r="R251" s="36">
        <v>0</v>
      </c>
      <c r="S251" s="36">
        <v>2543.3983817152625</v>
      </c>
      <c r="T251" s="36">
        <v>1508.6016182847375</v>
      </c>
      <c r="U251" s="37">
        <v>4052.0218504230957</v>
      </c>
      <c r="V251" s="38">
        <v>6631.9214574230955</v>
      </c>
      <c r="W251" s="34">
        <v>36763.772375723092</v>
      </c>
      <c r="X251" s="34">
        <v>4768.8719657152615</v>
      </c>
      <c r="Y251" s="33">
        <v>31994.900410007831</v>
      </c>
      <c r="Z251" s="144">
        <v>1958.5501681631688</v>
      </c>
      <c r="AA251" s="34">
        <v>27634.36451870115</v>
      </c>
      <c r="AB251" s="34">
        <v>17465.411852489433</v>
      </c>
      <c r="AC251" s="34">
        <v>8663.11</v>
      </c>
      <c r="AD251" s="34">
        <v>265.94748862500001</v>
      </c>
      <c r="AE251" s="34">
        <v>2626.09</v>
      </c>
      <c r="AF251" s="34">
        <v>58613.474027978751</v>
      </c>
      <c r="AG251" s="136">
        <v>29853</v>
      </c>
      <c r="AH251" s="34">
        <v>33936.168265300003</v>
      </c>
      <c r="AI251" s="34">
        <v>0</v>
      </c>
      <c r="AJ251" s="34">
        <v>4083.1682652999998</v>
      </c>
      <c r="AK251" s="34">
        <v>4083.1682652999998</v>
      </c>
      <c r="AL251" s="34">
        <v>29853</v>
      </c>
      <c r="AM251" s="34">
        <v>29853</v>
      </c>
      <c r="AN251" s="34">
        <v>0</v>
      </c>
      <c r="AO251" s="34">
        <v>30131.850918299999</v>
      </c>
      <c r="AP251" s="34">
        <v>26048.682653</v>
      </c>
      <c r="AQ251" s="34">
        <v>4083.1682653000025</v>
      </c>
      <c r="AR251" s="34">
        <v>-28019</v>
      </c>
      <c r="AS251" s="34">
        <v>0</v>
      </c>
    </row>
    <row r="252" spans="2:45" s="1" customFormat="1" ht="12.75" x14ac:dyDescent="0.2">
      <c r="B252" s="31" t="s">
        <v>3798</v>
      </c>
      <c r="C252" s="32" t="s">
        <v>3380</v>
      </c>
      <c r="D252" s="31" t="s">
        <v>3381</v>
      </c>
      <c r="E252" s="31" t="s">
        <v>13</v>
      </c>
      <c r="F252" s="31" t="s">
        <v>11</v>
      </c>
      <c r="G252" s="31" t="s">
        <v>18</v>
      </c>
      <c r="H252" s="31" t="s">
        <v>91</v>
      </c>
      <c r="I252" s="31" t="s">
        <v>10</v>
      </c>
      <c r="J252" s="31" t="s">
        <v>22</v>
      </c>
      <c r="K252" s="31" t="s">
        <v>3382</v>
      </c>
      <c r="L252" s="33">
        <v>320</v>
      </c>
      <c r="M252" s="150">
        <v>8845.3212650000005</v>
      </c>
      <c r="N252" s="34">
        <v>-2795</v>
      </c>
      <c r="O252" s="34">
        <v>0</v>
      </c>
      <c r="P252" s="30">
        <v>7541.7412650000006</v>
      </c>
      <c r="Q252" s="35">
        <v>242.07279600000001</v>
      </c>
      <c r="R252" s="36">
        <v>0</v>
      </c>
      <c r="S252" s="36">
        <v>258.76134514295654</v>
      </c>
      <c r="T252" s="36">
        <v>381.23865485704346</v>
      </c>
      <c r="U252" s="37">
        <v>640.00345120206839</v>
      </c>
      <c r="V252" s="38">
        <v>882.07624720206843</v>
      </c>
      <c r="W252" s="34">
        <v>8423.8175122020693</v>
      </c>
      <c r="X252" s="34">
        <v>485.17752214295615</v>
      </c>
      <c r="Y252" s="33">
        <v>7938.6399900591132</v>
      </c>
      <c r="Z252" s="144">
        <v>0</v>
      </c>
      <c r="AA252" s="34">
        <v>2367.6847558799627</v>
      </c>
      <c r="AB252" s="34">
        <v>1502.6035729463242</v>
      </c>
      <c r="AC252" s="34">
        <v>4524.83</v>
      </c>
      <c r="AD252" s="34">
        <v>0</v>
      </c>
      <c r="AE252" s="34">
        <v>165.5</v>
      </c>
      <c r="AF252" s="34">
        <v>8560.6183288262873</v>
      </c>
      <c r="AG252" s="136">
        <v>0</v>
      </c>
      <c r="AH252" s="34">
        <v>3133.4199999999996</v>
      </c>
      <c r="AI252" s="34">
        <v>0</v>
      </c>
      <c r="AJ252" s="34">
        <v>3.5</v>
      </c>
      <c r="AK252" s="34">
        <v>3.5</v>
      </c>
      <c r="AL252" s="34">
        <v>0</v>
      </c>
      <c r="AM252" s="34">
        <v>3129.9199999999996</v>
      </c>
      <c r="AN252" s="34">
        <v>3129.9199999999996</v>
      </c>
      <c r="AO252" s="34">
        <v>7541.7412650000006</v>
      </c>
      <c r="AP252" s="34">
        <v>4408.3212650000005</v>
      </c>
      <c r="AQ252" s="34">
        <v>3133.42</v>
      </c>
      <c r="AR252" s="34">
        <v>-5245</v>
      </c>
      <c r="AS252" s="34">
        <v>2450</v>
      </c>
    </row>
    <row r="253" spans="2:45" s="1" customFormat="1" ht="12.75" x14ac:dyDescent="0.2">
      <c r="B253" s="31" t="s">
        <v>3798</v>
      </c>
      <c r="C253" s="32" t="s">
        <v>3671</v>
      </c>
      <c r="D253" s="31" t="s">
        <v>3672</v>
      </c>
      <c r="E253" s="31" t="s">
        <v>13</v>
      </c>
      <c r="F253" s="31" t="s">
        <v>11</v>
      </c>
      <c r="G253" s="31" t="s">
        <v>18</v>
      </c>
      <c r="H253" s="31" t="s">
        <v>91</v>
      </c>
      <c r="I253" s="31" t="s">
        <v>10</v>
      </c>
      <c r="J253" s="31" t="s">
        <v>22</v>
      </c>
      <c r="K253" s="31" t="s">
        <v>3673</v>
      </c>
      <c r="L253" s="33">
        <v>241</v>
      </c>
      <c r="M253" s="150">
        <v>8900.0059990000009</v>
      </c>
      <c r="N253" s="34">
        <v>2321</v>
      </c>
      <c r="O253" s="34">
        <v>0</v>
      </c>
      <c r="P253" s="30">
        <v>10943.226999</v>
      </c>
      <c r="Q253" s="35">
        <v>277.37480499999998</v>
      </c>
      <c r="R253" s="36">
        <v>0</v>
      </c>
      <c r="S253" s="36">
        <v>295.31320685725626</v>
      </c>
      <c r="T253" s="36">
        <v>186.68679314274374</v>
      </c>
      <c r="U253" s="37">
        <v>482.0025991865578</v>
      </c>
      <c r="V253" s="38">
        <v>759.37740418655778</v>
      </c>
      <c r="W253" s="34">
        <v>11702.604403186559</v>
      </c>
      <c r="X253" s="34">
        <v>553.71226285725606</v>
      </c>
      <c r="Y253" s="33">
        <v>11148.892140329302</v>
      </c>
      <c r="Z253" s="144">
        <v>59.465783173699357</v>
      </c>
      <c r="AA253" s="34">
        <v>1373.0320487665701</v>
      </c>
      <c r="AB253" s="34">
        <v>1678.5523202244458</v>
      </c>
      <c r="AC253" s="34">
        <v>2798.83</v>
      </c>
      <c r="AD253" s="34">
        <v>122.5</v>
      </c>
      <c r="AE253" s="34">
        <v>79.25</v>
      </c>
      <c r="AF253" s="34">
        <v>6111.6301521647147</v>
      </c>
      <c r="AG253" s="136">
        <v>0</v>
      </c>
      <c r="AH253" s="34">
        <v>2357.2209999999995</v>
      </c>
      <c r="AI253" s="34">
        <v>0</v>
      </c>
      <c r="AJ253" s="34">
        <v>0</v>
      </c>
      <c r="AK253" s="34">
        <v>0</v>
      </c>
      <c r="AL253" s="34">
        <v>0</v>
      </c>
      <c r="AM253" s="34">
        <v>2357.2209999999995</v>
      </c>
      <c r="AN253" s="34">
        <v>2357.2209999999995</v>
      </c>
      <c r="AO253" s="34">
        <v>10943.226999</v>
      </c>
      <c r="AP253" s="34">
        <v>8586.0059990000009</v>
      </c>
      <c r="AQ253" s="34">
        <v>2357.2209999999995</v>
      </c>
      <c r="AR253" s="34">
        <v>2321</v>
      </c>
      <c r="AS253" s="34">
        <v>0</v>
      </c>
    </row>
    <row r="254" spans="2:45" s="1" customFormat="1" ht="12.75" x14ac:dyDescent="0.2">
      <c r="B254" s="31" t="s">
        <v>3798</v>
      </c>
      <c r="C254" s="32" t="s">
        <v>1277</v>
      </c>
      <c r="D254" s="31" t="s">
        <v>1278</v>
      </c>
      <c r="E254" s="31" t="s">
        <v>13</v>
      </c>
      <c r="F254" s="31" t="s">
        <v>11</v>
      </c>
      <c r="G254" s="31" t="s">
        <v>18</v>
      </c>
      <c r="H254" s="31" t="s">
        <v>91</v>
      </c>
      <c r="I254" s="31" t="s">
        <v>10</v>
      </c>
      <c r="J254" s="31" t="s">
        <v>22</v>
      </c>
      <c r="K254" s="31" t="s">
        <v>1279</v>
      </c>
      <c r="L254" s="33">
        <v>383</v>
      </c>
      <c r="M254" s="150">
        <v>7715.9526459999997</v>
      </c>
      <c r="N254" s="34">
        <v>3134</v>
      </c>
      <c r="O254" s="34">
        <v>0</v>
      </c>
      <c r="P254" s="30">
        <v>12839.075645999999</v>
      </c>
      <c r="Q254" s="35">
        <v>0</v>
      </c>
      <c r="R254" s="36">
        <v>0</v>
      </c>
      <c r="S254" s="36">
        <v>194.03582285721737</v>
      </c>
      <c r="T254" s="36">
        <v>571.96417714278266</v>
      </c>
      <c r="U254" s="37">
        <v>766.00413065747557</v>
      </c>
      <c r="V254" s="38">
        <v>766.00413065747557</v>
      </c>
      <c r="W254" s="34">
        <v>13605.079776657474</v>
      </c>
      <c r="X254" s="34">
        <v>194.03582285721677</v>
      </c>
      <c r="Y254" s="33">
        <v>13411.043953800257</v>
      </c>
      <c r="Z254" s="144">
        <v>0</v>
      </c>
      <c r="AA254" s="34">
        <v>2764.7978693482728</v>
      </c>
      <c r="AB254" s="34">
        <v>2432.4878558948758</v>
      </c>
      <c r="AC254" s="34">
        <v>1605.43</v>
      </c>
      <c r="AD254" s="34">
        <v>75.593279999999993</v>
      </c>
      <c r="AE254" s="34">
        <v>0</v>
      </c>
      <c r="AF254" s="34">
        <v>6878.3090052431489</v>
      </c>
      <c r="AG254" s="136">
        <v>0</v>
      </c>
      <c r="AH254" s="34">
        <v>3746.1229999999996</v>
      </c>
      <c r="AI254" s="34">
        <v>0</v>
      </c>
      <c r="AJ254" s="34">
        <v>0</v>
      </c>
      <c r="AK254" s="34">
        <v>0</v>
      </c>
      <c r="AL254" s="34">
        <v>0</v>
      </c>
      <c r="AM254" s="34">
        <v>3746.1229999999996</v>
      </c>
      <c r="AN254" s="34">
        <v>3746.1229999999996</v>
      </c>
      <c r="AO254" s="34">
        <v>12839.075645999999</v>
      </c>
      <c r="AP254" s="34">
        <v>9092.9526459999997</v>
      </c>
      <c r="AQ254" s="34">
        <v>3746.1229999999978</v>
      </c>
      <c r="AR254" s="34">
        <v>3134</v>
      </c>
      <c r="AS254" s="34">
        <v>0</v>
      </c>
    </row>
    <row r="255" spans="2:45" s="1" customFormat="1" ht="12.75" x14ac:dyDescent="0.2">
      <c r="B255" s="31" t="s">
        <v>3798</v>
      </c>
      <c r="C255" s="32" t="s">
        <v>151</v>
      </c>
      <c r="D255" s="31" t="s">
        <v>152</v>
      </c>
      <c r="E255" s="31" t="s">
        <v>13</v>
      </c>
      <c r="F255" s="31" t="s">
        <v>11</v>
      </c>
      <c r="G255" s="31" t="s">
        <v>18</v>
      </c>
      <c r="H255" s="31" t="s">
        <v>91</v>
      </c>
      <c r="I255" s="31" t="s">
        <v>10</v>
      </c>
      <c r="J255" s="31" t="s">
        <v>22</v>
      </c>
      <c r="K255" s="31" t="s">
        <v>153</v>
      </c>
      <c r="L255" s="33">
        <v>502</v>
      </c>
      <c r="M255" s="150">
        <v>17536.812174999999</v>
      </c>
      <c r="N255" s="34">
        <v>7547</v>
      </c>
      <c r="O255" s="34">
        <v>0</v>
      </c>
      <c r="P255" s="30">
        <v>18301.874174999997</v>
      </c>
      <c r="Q255" s="35">
        <v>1270.250276</v>
      </c>
      <c r="R255" s="36">
        <v>0</v>
      </c>
      <c r="S255" s="36">
        <v>775.6551485717265</v>
      </c>
      <c r="T255" s="36">
        <v>228.3448514282735</v>
      </c>
      <c r="U255" s="37">
        <v>1004.0054140732449</v>
      </c>
      <c r="V255" s="38">
        <v>2274.2556900732448</v>
      </c>
      <c r="W255" s="34">
        <v>20576.129865073242</v>
      </c>
      <c r="X255" s="34">
        <v>1454.3534035717275</v>
      </c>
      <c r="Y255" s="33">
        <v>19121.776461501515</v>
      </c>
      <c r="Z255" s="144">
        <v>0</v>
      </c>
      <c r="AA255" s="34">
        <v>694.7724829159888</v>
      </c>
      <c r="AB255" s="34">
        <v>2953.5491148801702</v>
      </c>
      <c r="AC255" s="34">
        <v>2104.2399999999998</v>
      </c>
      <c r="AD255" s="34">
        <v>6193</v>
      </c>
      <c r="AE255" s="34">
        <v>0</v>
      </c>
      <c r="AF255" s="34">
        <v>11945.561597796159</v>
      </c>
      <c r="AG255" s="136">
        <v>0</v>
      </c>
      <c r="AH255" s="34">
        <v>4910.061999999999</v>
      </c>
      <c r="AI255" s="34">
        <v>0</v>
      </c>
      <c r="AJ255" s="34">
        <v>0</v>
      </c>
      <c r="AK255" s="34">
        <v>0</v>
      </c>
      <c r="AL255" s="34">
        <v>0</v>
      </c>
      <c r="AM255" s="34">
        <v>4910.061999999999</v>
      </c>
      <c r="AN255" s="34">
        <v>4910.061999999999</v>
      </c>
      <c r="AO255" s="34">
        <v>18301.874174999997</v>
      </c>
      <c r="AP255" s="34">
        <v>13391.812174999999</v>
      </c>
      <c r="AQ255" s="34">
        <v>4910.0619999999981</v>
      </c>
      <c r="AR255" s="34">
        <v>7547</v>
      </c>
      <c r="AS255" s="34">
        <v>0</v>
      </c>
    </row>
    <row r="256" spans="2:45" s="1" customFormat="1" ht="12.75" x14ac:dyDescent="0.2">
      <c r="B256" s="31" t="s">
        <v>3798</v>
      </c>
      <c r="C256" s="32" t="s">
        <v>2132</v>
      </c>
      <c r="D256" s="31" t="s">
        <v>2133</v>
      </c>
      <c r="E256" s="31" t="s">
        <v>13</v>
      </c>
      <c r="F256" s="31" t="s">
        <v>11</v>
      </c>
      <c r="G256" s="31" t="s">
        <v>18</v>
      </c>
      <c r="H256" s="31" t="s">
        <v>91</v>
      </c>
      <c r="I256" s="31" t="s">
        <v>10</v>
      </c>
      <c r="J256" s="31" t="s">
        <v>22</v>
      </c>
      <c r="K256" s="31" t="s">
        <v>2134</v>
      </c>
      <c r="L256" s="33">
        <v>203</v>
      </c>
      <c r="M256" s="150">
        <v>7645.4213080000009</v>
      </c>
      <c r="N256" s="34">
        <v>3549</v>
      </c>
      <c r="O256" s="34">
        <v>0</v>
      </c>
      <c r="P256" s="30">
        <v>13179.964308000002</v>
      </c>
      <c r="Q256" s="35">
        <v>272.94933500000002</v>
      </c>
      <c r="R256" s="36">
        <v>0</v>
      </c>
      <c r="S256" s="36">
        <v>77.44466514288689</v>
      </c>
      <c r="T256" s="36">
        <v>328.55533485711311</v>
      </c>
      <c r="U256" s="37">
        <v>406.0021893563121</v>
      </c>
      <c r="V256" s="38">
        <v>678.95152435631212</v>
      </c>
      <c r="W256" s="34">
        <v>13858.915832356315</v>
      </c>
      <c r="X256" s="34">
        <v>145.20874714288766</v>
      </c>
      <c r="Y256" s="33">
        <v>13713.707085213427</v>
      </c>
      <c r="Z256" s="144">
        <v>0</v>
      </c>
      <c r="AA256" s="34">
        <v>872.42950375557677</v>
      </c>
      <c r="AB256" s="34">
        <v>1550.5989844114706</v>
      </c>
      <c r="AC256" s="34">
        <v>1786.42</v>
      </c>
      <c r="AD256" s="34">
        <v>202.93</v>
      </c>
      <c r="AE256" s="34">
        <v>0</v>
      </c>
      <c r="AF256" s="34">
        <v>4412.3784881670472</v>
      </c>
      <c r="AG256" s="136">
        <v>0</v>
      </c>
      <c r="AH256" s="34">
        <v>1985.5429999999997</v>
      </c>
      <c r="AI256" s="34">
        <v>0</v>
      </c>
      <c r="AJ256" s="34">
        <v>0</v>
      </c>
      <c r="AK256" s="34">
        <v>0</v>
      </c>
      <c r="AL256" s="34">
        <v>0</v>
      </c>
      <c r="AM256" s="34">
        <v>1985.5429999999997</v>
      </c>
      <c r="AN256" s="34">
        <v>1985.5429999999997</v>
      </c>
      <c r="AO256" s="34">
        <v>13179.964308000002</v>
      </c>
      <c r="AP256" s="34">
        <v>11194.421308000003</v>
      </c>
      <c r="AQ256" s="34">
        <v>1985.5429999999997</v>
      </c>
      <c r="AR256" s="34">
        <v>3549</v>
      </c>
      <c r="AS256" s="34">
        <v>0</v>
      </c>
    </row>
    <row r="257" spans="2:45" s="1" customFormat="1" ht="12.75" x14ac:dyDescent="0.2">
      <c r="B257" s="31" t="s">
        <v>3798</v>
      </c>
      <c r="C257" s="32" t="s">
        <v>2807</v>
      </c>
      <c r="D257" s="31" t="s">
        <v>2808</v>
      </c>
      <c r="E257" s="31" t="s">
        <v>13</v>
      </c>
      <c r="F257" s="31" t="s">
        <v>11</v>
      </c>
      <c r="G257" s="31" t="s">
        <v>18</v>
      </c>
      <c r="H257" s="31" t="s">
        <v>91</v>
      </c>
      <c r="I257" s="31" t="s">
        <v>10</v>
      </c>
      <c r="J257" s="31" t="s">
        <v>12</v>
      </c>
      <c r="K257" s="31" t="s">
        <v>2809</v>
      </c>
      <c r="L257" s="33">
        <v>1025</v>
      </c>
      <c r="M257" s="150">
        <v>70352.065044000003</v>
      </c>
      <c r="N257" s="34">
        <v>-81698</v>
      </c>
      <c r="O257" s="34">
        <v>32502.002558459506</v>
      </c>
      <c r="P257" s="30">
        <v>24167.565044000003</v>
      </c>
      <c r="Q257" s="35">
        <v>2881.7696030000002</v>
      </c>
      <c r="R257" s="36">
        <v>0</v>
      </c>
      <c r="S257" s="36">
        <v>839.82558742889398</v>
      </c>
      <c r="T257" s="36">
        <v>5119.6805406887024</v>
      </c>
      <c r="U257" s="37">
        <v>5959.5382647736533</v>
      </c>
      <c r="V257" s="38">
        <v>8841.3078677736539</v>
      </c>
      <c r="W257" s="34">
        <v>33008.872911773658</v>
      </c>
      <c r="X257" s="34">
        <v>7762.1882768884025</v>
      </c>
      <c r="Y257" s="33">
        <v>25246.684634885256</v>
      </c>
      <c r="Z257" s="144">
        <v>0</v>
      </c>
      <c r="AA257" s="34">
        <v>1102.9548789368714</v>
      </c>
      <c r="AB257" s="34">
        <v>7425.0196562581959</v>
      </c>
      <c r="AC257" s="34">
        <v>4837.6100000000006</v>
      </c>
      <c r="AD257" s="34">
        <v>0</v>
      </c>
      <c r="AE257" s="34">
        <v>0</v>
      </c>
      <c r="AF257" s="34">
        <v>13365.584535195068</v>
      </c>
      <c r="AG257" s="136">
        <v>33452</v>
      </c>
      <c r="AH257" s="34">
        <v>36901.5</v>
      </c>
      <c r="AI257" s="34">
        <v>0</v>
      </c>
      <c r="AJ257" s="34">
        <v>3449.5</v>
      </c>
      <c r="AK257" s="34">
        <v>3449.5</v>
      </c>
      <c r="AL257" s="34">
        <v>33452</v>
      </c>
      <c r="AM257" s="34">
        <v>33452</v>
      </c>
      <c r="AN257" s="34">
        <v>0</v>
      </c>
      <c r="AO257" s="34">
        <v>24167.565044000003</v>
      </c>
      <c r="AP257" s="34">
        <v>20718.065044000003</v>
      </c>
      <c r="AQ257" s="34">
        <v>3449.5</v>
      </c>
      <c r="AR257" s="34">
        <v>-88406</v>
      </c>
      <c r="AS257" s="34">
        <v>6708</v>
      </c>
    </row>
    <row r="258" spans="2:45" s="1" customFormat="1" ht="12.75" x14ac:dyDescent="0.2">
      <c r="B258" s="31" t="s">
        <v>3798</v>
      </c>
      <c r="C258" s="32" t="s">
        <v>2258</v>
      </c>
      <c r="D258" s="31" t="s">
        <v>2259</v>
      </c>
      <c r="E258" s="31" t="s">
        <v>13</v>
      </c>
      <c r="F258" s="31" t="s">
        <v>11</v>
      </c>
      <c r="G258" s="31" t="s">
        <v>18</v>
      </c>
      <c r="H258" s="31" t="s">
        <v>91</v>
      </c>
      <c r="I258" s="31" t="s">
        <v>10</v>
      </c>
      <c r="J258" s="31" t="s">
        <v>12</v>
      </c>
      <c r="K258" s="31" t="s">
        <v>2260</v>
      </c>
      <c r="L258" s="33">
        <v>2114</v>
      </c>
      <c r="M258" s="150">
        <v>88100.961291999993</v>
      </c>
      <c r="N258" s="34">
        <v>-9639</v>
      </c>
      <c r="O258" s="34">
        <v>6080.7</v>
      </c>
      <c r="P258" s="30">
        <v>77633.921291999985</v>
      </c>
      <c r="Q258" s="35">
        <v>4807.5141649999996</v>
      </c>
      <c r="R258" s="36">
        <v>0</v>
      </c>
      <c r="S258" s="36">
        <v>2231.172739429428</v>
      </c>
      <c r="T258" s="36">
        <v>1996.827260570572</v>
      </c>
      <c r="U258" s="37">
        <v>4228.0227995036648</v>
      </c>
      <c r="V258" s="38">
        <v>9035.5369645036644</v>
      </c>
      <c r="W258" s="34">
        <v>86669.458256503654</v>
      </c>
      <c r="X258" s="34">
        <v>4183.4488864294253</v>
      </c>
      <c r="Y258" s="33">
        <v>82486.009370074229</v>
      </c>
      <c r="Z258" s="144">
        <v>0</v>
      </c>
      <c r="AA258" s="34">
        <v>3006.9973290501985</v>
      </c>
      <c r="AB258" s="34">
        <v>10874.301546139073</v>
      </c>
      <c r="AC258" s="34">
        <v>10200.400000000001</v>
      </c>
      <c r="AD258" s="34">
        <v>145</v>
      </c>
      <c r="AE258" s="34">
        <v>0</v>
      </c>
      <c r="AF258" s="34">
        <v>24226.698875189271</v>
      </c>
      <c r="AG258" s="136">
        <v>14347</v>
      </c>
      <c r="AH258" s="34">
        <v>27213.96</v>
      </c>
      <c r="AI258" s="34">
        <v>364</v>
      </c>
      <c r="AJ258" s="34">
        <v>3558.3</v>
      </c>
      <c r="AK258" s="34">
        <v>3194.3</v>
      </c>
      <c r="AL258" s="34">
        <v>13983</v>
      </c>
      <c r="AM258" s="34">
        <v>23655.66</v>
      </c>
      <c r="AN258" s="34">
        <v>9672.66</v>
      </c>
      <c r="AO258" s="34">
        <v>77633.921291999985</v>
      </c>
      <c r="AP258" s="34">
        <v>64766.961291999978</v>
      </c>
      <c r="AQ258" s="34">
        <v>12866.959999999992</v>
      </c>
      <c r="AR258" s="34">
        <v>-9639</v>
      </c>
      <c r="AS258" s="34">
        <v>0</v>
      </c>
    </row>
    <row r="259" spans="2:45" s="1" customFormat="1" ht="12.75" x14ac:dyDescent="0.2">
      <c r="B259" s="31" t="s">
        <v>3798</v>
      </c>
      <c r="C259" s="32" t="s">
        <v>1785</v>
      </c>
      <c r="D259" s="31" t="s">
        <v>1786</v>
      </c>
      <c r="E259" s="31" t="s">
        <v>13</v>
      </c>
      <c r="F259" s="31" t="s">
        <v>11</v>
      </c>
      <c r="G259" s="31" t="s">
        <v>18</v>
      </c>
      <c r="H259" s="31" t="s">
        <v>91</v>
      </c>
      <c r="I259" s="31" t="s">
        <v>10</v>
      </c>
      <c r="J259" s="31" t="s">
        <v>22</v>
      </c>
      <c r="K259" s="31" t="s">
        <v>1787</v>
      </c>
      <c r="L259" s="33">
        <v>997</v>
      </c>
      <c r="M259" s="150">
        <v>35748.227943000005</v>
      </c>
      <c r="N259" s="34">
        <v>-61756.78</v>
      </c>
      <c r="O259" s="34">
        <v>46694.853133558921</v>
      </c>
      <c r="P259" s="30">
        <v>-114.95205699999497</v>
      </c>
      <c r="Q259" s="35">
        <v>2352.5546509999999</v>
      </c>
      <c r="R259" s="36">
        <v>114.95205699999497</v>
      </c>
      <c r="S259" s="36">
        <v>1026.4625028575369</v>
      </c>
      <c r="T259" s="36">
        <v>43671.101154558928</v>
      </c>
      <c r="U259" s="37">
        <v>44812.757366052283</v>
      </c>
      <c r="V259" s="38">
        <v>47165.312017052282</v>
      </c>
      <c r="W259" s="34">
        <v>47165.312017052282</v>
      </c>
      <c r="X259" s="34">
        <v>47165.070365416461</v>
      </c>
      <c r="Y259" s="33">
        <v>0.24165163582074456</v>
      </c>
      <c r="Z259" s="144">
        <v>0</v>
      </c>
      <c r="AA259" s="34">
        <v>1057.7631699007111</v>
      </c>
      <c r="AB259" s="34">
        <v>5052.7862616365646</v>
      </c>
      <c r="AC259" s="34">
        <v>4763.79</v>
      </c>
      <c r="AD259" s="34">
        <v>379.91536000000002</v>
      </c>
      <c r="AE259" s="34">
        <v>142.91999999999999</v>
      </c>
      <c r="AF259" s="34">
        <v>11397.174791537276</v>
      </c>
      <c r="AG259" s="136">
        <v>33682</v>
      </c>
      <c r="AH259" s="34">
        <v>34219.599999999999</v>
      </c>
      <c r="AI259" s="34">
        <v>857</v>
      </c>
      <c r="AJ259" s="34">
        <v>1394.6000000000001</v>
      </c>
      <c r="AK259" s="34">
        <v>537.60000000000014</v>
      </c>
      <c r="AL259" s="34">
        <v>32825</v>
      </c>
      <c r="AM259" s="34">
        <v>32825</v>
      </c>
      <c r="AN259" s="34">
        <v>0</v>
      </c>
      <c r="AO259" s="34">
        <v>-114.95205699999497</v>
      </c>
      <c r="AP259" s="34">
        <v>-652.5520569999951</v>
      </c>
      <c r="AQ259" s="34">
        <v>537.60000000000014</v>
      </c>
      <c r="AR259" s="34">
        <v>-61756.78</v>
      </c>
      <c r="AS259" s="34">
        <v>0</v>
      </c>
    </row>
    <row r="260" spans="2:45" s="1" customFormat="1" ht="12.75" x14ac:dyDescent="0.2">
      <c r="B260" s="31" t="s">
        <v>3798</v>
      </c>
      <c r="C260" s="32" t="s">
        <v>1380</v>
      </c>
      <c r="D260" s="31" t="s">
        <v>1381</v>
      </c>
      <c r="E260" s="31" t="s">
        <v>13</v>
      </c>
      <c r="F260" s="31" t="s">
        <v>11</v>
      </c>
      <c r="G260" s="31" t="s">
        <v>18</v>
      </c>
      <c r="H260" s="31" t="s">
        <v>91</v>
      </c>
      <c r="I260" s="31" t="s">
        <v>10</v>
      </c>
      <c r="J260" s="31" t="s">
        <v>22</v>
      </c>
      <c r="K260" s="31" t="s">
        <v>1382</v>
      </c>
      <c r="L260" s="33">
        <v>915</v>
      </c>
      <c r="M260" s="150">
        <v>34823.331455</v>
      </c>
      <c r="N260" s="34">
        <v>4405</v>
      </c>
      <c r="O260" s="34">
        <v>0</v>
      </c>
      <c r="P260" s="30">
        <v>18824.946454999998</v>
      </c>
      <c r="Q260" s="35">
        <v>2270.4236780000001</v>
      </c>
      <c r="R260" s="36">
        <v>0</v>
      </c>
      <c r="S260" s="36">
        <v>1719.2031565720888</v>
      </c>
      <c r="T260" s="36">
        <v>110.7968434279112</v>
      </c>
      <c r="U260" s="37">
        <v>1830.0098682809144</v>
      </c>
      <c r="V260" s="38">
        <v>4100.433546280914</v>
      </c>
      <c r="W260" s="34">
        <v>22925.380001280912</v>
      </c>
      <c r="X260" s="34">
        <v>3223.5059185720893</v>
      </c>
      <c r="Y260" s="33">
        <v>19701.874082708822</v>
      </c>
      <c r="Z260" s="144">
        <v>159.54669625503539</v>
      </c>
      <c r="AA260" s="34">
        <v>1944.5609795924076</v>
      </c>
      <c r="AB260" s="34">
        <v>3383.9744437223767</v>
      </c>
      <c r="AC260" s="34">
        <v>4255.8900000000003</v>
      </c>
      <c r="AD260" s="34">
        <v>6548.5</v>
      </c>
      <c r="AE260" s="34">
        <v>856.9</v>
      </c>
      <c r="AF260" s="34">
        <v>17149.37211956982</v>
      </c>
      <c r="AG260" s="136">
        <v>0</v>
      </c>
      <c r="AH260" s="34">
        <v>8949.6149999999998</v>
      </c>
      <c r="AI260" s="34">
        <v>0</v>
      </c>
      <c r="AJ260" s="34">
        <v>0</v>
      </c>
      <c r="AK260" s="34">
        <v>0</v>
      </c>
      <c r="AL260" s="34">
        <v>0</v>
      </c>
      <c r="AM260" s="34">
        <v>8949.6149999999998</v>
      </c>
      <c r="AN260" s="34">
        <v>8949.6149999999998</v>
      </c>
      <c r="AO260" s="34">
        <v>18824.946454999998</v>
      </c>
      <c r="AP260" s="34">
        <v>9875.3314549999977</v>
      </c>
      <c r="AQ260" s="34">
        <v>8949.614999999998</v>
      </c>
      <c r="AR260" s="34">
        <v>4405</v>
      </c>
      <c r="AS260" s="34">
        <v>0</v>
      </c>
    </row>
    <row r="261" spans="2:45" s="1" customFormat="1" ht="12.75" x14ac:dyDescent="0.2">
      <c r="B261" s="31" t="s">
        <v>3798</v>
      </c>
      <c r="C261" s="32" t="s">
        <v>2324</v>
      </c>
      <c r="D261" s="31" t="s">
        <v>2325</v>
      </c>
      <c r="E261" s="31" t="s">
        <v>13</v>
      </c>
      <c r="F261" s="31" t="s">
        <v>11</v>
      </c>
      <c r="G261" s="31" t="s">
        <v>18</v>
      </c>
      <c r="H261" s="31" t="s">
        <v>91</v>
      </c>
      <c r="I261" s="31" t="s">
        <v>10</v>
      </c>
      <c r="J261" s="31" t="s">
        <v>12</v>
      </c>
      <c r="K261" s="31" t="s">
        <v>2326</v>
      </c>
      <c r="L261" s="33">
        <v>2826</v>
      </c>
      <c r="M261" s="150">
        <v>89444.186726000014</v>
      </c>
      <c r="N261" s="34">
        <v>-54114.850000000006</v>
      </c>
      <c r="O261" s="34">
        <v>26869.684325264883</v>
      </c>
      <c r="P261" s="30">
        <v>55446.876726000017</v>
      </c>
      <c r="Q261" s="35">
        <v>8222.9514120000003</v>
      </c>
      <c r="R261" s="36">
        <v>0</v>
      </c>
      <c r="S261" s="36">
        <v>4100.0148811444315</v>
      </c>
      <c r="T261" s="36">
        <v>1551.9851188555685</v>
      </c>
      <c r="U261" s="37">
        <v>5652.0304784282662</v>
      </c>
      <c r="V261" s="38">
        <v>13874.981890428266</v>
      </c>
      <c r="W261" s="34">
        <v>69321.858616428275</v>
      </c>
      <c r="X261" s="34">
        <v>7687.5279021444294</v>
      </c>
      <c r="Y261" s="33">
        <v>61634.330714283846</v>
      </c>
      <c r="Z261" s="144">
        <v>0</v>
      </c>
      <c r="AA261" s="34">
        <v>21641.959888118567</v>
      </c>
      <c r="AB261" s="34">
        <v>26155.425617915083</v>
      </c>
      <c r="AC261" s="34">
        <v>11845.78</v>
      </c>
      <c r="AD261" s="34">
        <v>1982.1311650375001</v>
      </c>
      <c r="AE261" s="34">
        <v>503.82</v>
      </c>
      <c r="AF261" s="34">
        <v>62129.116671071148</v>
      </c>
      <c r="AG261" s="136">
        <v>35558</v>
      </c>
      <c r="AH261" s="34">
        <v>35980.54</v>
      </c>
      <c r="AI261" s="34">
        <v>4158</v>
      </c>
      <c r="AJ261" s="34">
        <v>4357.6000000000004</v>
      </c>
      <c r="AK261" s="34">
        <v>199.60000000000036</v>
      </c>
      <c r="AL261" s="34">
        <v>31400</v>
      </c>
      <c r="AM261" s="34">
        <v>31622.94</v>
      </c>
      <c r="AN261" s="34">
        <v>222.93999999999869</v>
      </c>
      <c r="AO261" s="34">
        <v>55446.876726000017</v>
      </c>
      <c r="AP261" s="34">
        <v>55024.336726000023</v>
      </c>
      <c r="AQ261" s="34">
        <v>422.54000000000087</v>
      </c>
      <c r="AR261" s="34">
        <v>-54114.850000000006</v>
      </c>
      <c r="AS261" s="34">
        <v>0</v>
      </c>
    </row>
    <row r="262" spans="2:45" s="1" customFormat="1" ht="12.75" x14ac:dyDescent="0.2">
      <c r="B262" s="31" t="s">
        <v>3798</v>
      </c>
      <c r="C262" s="32" t="s">
        <v>719</v>
      </c>
      <c r="D262" s="31" t="s">
        <v>720</v>
      </c>
      <c r="E262" s="31" t="s">
        <v>13</v>
      </c>
      <c r="F262" s="31" t="s">
        <v>11</v>
      </c>
      <c r="G262" s="31" t="s">
        <v>18</v>
      </c>
      <c r="H262" s="31" t="s">
        <v>91</v>
      </c>
      <c r="I262" s="31" t="s">
        <v>10</v>
      </c>
      <c r="J262" s="31" t="s">
        <v>22</v>
      </c>
      <c r="K262" s="31" t="s">
        <v>721</v>
      </c>
      <c r="L262" s="33">
        <v>880</v>
      </c>
      <c r="M262" s="150">
        <v>18835.046545999998</v>
      </c>
      <c r="N262" s="34">
        <v>28044</v>
      </c>
      <c r="O262" s="34">
        <v>0</v>
      </c>
      <c r="P262" s="30">
        <v>56951.046545999998</v>
      </c>
      <c r="Q262" s="35">
        <v>1256.757141</v>
      </c>
      <c r="R262" s="36">
        <v>0</v>
      </c>
      <c r="S262" s="36">
        <v>978.5959245718044</v>
      </c>
      <c r="T262" s="36">
        <v>781.4040754281956</v>
      </c>
      <c r="U262" s="37">
        <v>1760.0094908056881</v>
      </c>
      <c r="V262" s="38">
        <v>3016.7666318056881</v>
      </c>
      <c r="W262" s="34">
        <v>59967.813177805685</v>
      </c>
      <c r="X262" s="34">
        <v>1834.8673585718061</v>
      </c>
      <c r="Y262" s="33">
        <v>58132.945819233879</v>
      </c>
      <c r="Z262" s="144">
        <v>0</v>
      </c>
      <c r="AA262" s="34">
        <v>678.30268392662163</v>
      </c>
      <c r="AB262" s="34">
        <v>4634.5961477680921</v>
      </c>
      <c r="AC262" s="34">
        <v>3688.71</v>
      </c>
      <c r="AD262" s="34">
        <v>614.43510000000003</v>
      </c>
      <c r="AE262" s="34">
        <v>114.13</v>
      </c>
      <c r="AF262" s="34">
        <v>9730.1739316947132</v>
      </c>
      <c r="AG262" s="136">
        <v>13733</v>
      </c>
      <c r="AH262" s="34">
        <v>13733</v>
      </c>
      <c r="AI262" s="34">
        <v>0</v>
      </c>
      <c r="AJ262" s="34">
        <v>0</v>
      </c>
      <c r="AK262" s="34">
        <v>0</v>
      </c>
      <c r="AL262" s="34">
        <v>13733</v>
      </c>
      <c r="AM262" s="34">
        <v>13733</v>
      </c>
      <c r="AN262" s="34">
        <v>0</v>
      </c>
      <c r="AO262" s="34">
        <v>56951.046545999998</v>
      </c>
      <c r="AP262" s="34">
        <v>56951.046545999998</v>
      </c>
      <c r="AQ262" s="34">
        <v>0</v>
      </c>
      <c r="AR262" s="34">
        <v>28044</v>
      </c>
      <c r="AS262" s="34">
        <v>0</v>
      </c>
    </row>
    <row r="263" spans="2:45" s="1" customFormat="1" ht="12.75" x14ac:dyDescent="0.2">
      <c r="B263" s="31" t="s">
        <v>3798</v>
      </c>
      <c r="C263" s="32" t="s">
        <v>111</v>
      </c>
      <c r="D263" s="31" t="s">
        <v>112</v>
      </c>
      <c r="E263" s="31" t="s">
        <v>13</v>
      </c>
      <c r="F263" s="31" t="s">
        <v>11</v>
      </c>
      <c r="G263" s="31" t="s">
        <v>18</v>
      </c>
      <c r="H263" s="31" t="s">
        <v>91</v>
      </c>
      <c r="I263" s="31" t="s">
        <v>10</v>
      </c>
      <c r="J263" s="31" t="s">
        <v>22</v>
      </c>
      <c r="K263" s="31" t="s">
        <v>113</v>
      </c>
      <c r="L263" s="33">
        <v>873</v>
      </c>
      <c r="M263" s="150">
        <v>33416.666012000002</v>
      </c>
      <c r="N263" s="34">
        <v>6159</v>
      </c>
      <c r="O263" s="34">
        <v>0</v>
      </c>
      <c r="P263" s="30">
        <v>25741.479011999996</v>
      </c>
      <c r="Q263" s="35">
        <v>2931.6411069999999</v>
      </c>
      <c r="R263" s="36">
        <v>0</v>
      </c>
      <c r="S263" s="36">
        <v>1423.9250777148325</v>
      </c>
      <c r="T263" s="36">
        <v>322.07492228516753</v>
      </c>
      <c r="U263" s="37">
        <v>1746.0094153106427</v>
      </c>
      <c r="V263" s="38">
        <v>4677.6505223106424</v>
      </c>
      <c r="W263" s="34">
        <v>30419.129534310639</v>
      </c>
      <c r="X263" s="34">
        <v>2669.8595207148355</v>
      </c>
      <c r="Y263" s="33">
        <v>27749.270013595804</v>
      </c>
      <c r="Z263" s="144">
        <v>0</v>
      </c>
      <c r="AA263" s="34">
        <v>568.25619943249762</v>
      </c>
      <c r="AB263" s="34">
        <v>4124.5148024800046</v>
      </c>
      <c r="AC263" s="34">
        <v>3659.37</v>
      </c>
      <c r="AD263" s="34">
        <v>0</v>
      </c>
      <c r="AE263" s="34">
        <v>0</v>
      </c>
      <c r="AF263" s="34">
        <v>8352.1410019125033</v>
      </c>
      <c r="AG263" s="136">
        <v>7850</v>
      </c>
      <c r="AH263" s="34">
        <v>8538.8129999999983</v>
      </c>
      <c r="AI263" s="34">
        <v>0</v>
      </c>
      <c r="AJ263" s="34">
        <v>0</v>
      </c>
      <c r="AK263" s="34">
        <v>0</v>
      </c>
      <c r="AL263" s="34">
        <v>7850</v>
      </c>
      <c r="AM263" s="34">
        <v>8538.8129999999983</v>
      </c>
      <c r="AN263" s="34">
        <v>688.81299999999828</v>
      </c>
      <c r="AO263" s="34">
        <v>25741.479011999996</v>
      </c>
      <c r="AP263" s="34">
        <v>25052.666011999998</v>
      </c>
      <c r="AQ263" s="34">
        <v>688.81299999999828</v>
      </c>
      <c r="AR263" s="34">
        <v>6159</v>
      </c>
      <c r="AS263" s="34">
        <v>0</v>
      </c>
    </row>
    <row r="264" spans="2:45" s="1" customFormat="1" ht="12.75" x14ac:dyDescent="0.2">
      <c r="B264" s="31" t="s">
        <v>3798</v>
      </c>
      <c r="C264" s="32" t="s">
        <v>891</v>
      </c>
      <c r="D264" s="31" t="s">
        <v>892</v>
      </c>
      <c r="E264" s="31" t="s">
        <v>13</v>
      </c>
      <c r="F264" s="31" t="s">
        <v>11</v>
      </c>
      <c r="G264" s="31" t="s">
        <v>18</v>
      </c>
      <c r="H264" s="31" t="s">
        <v>91</v>
      </c>
      <c r="I264" s="31" t="s">
        <v>10</v>
      </c>
      <c r="J264" s="31" t="s">
        <v>22</v>
      </c>
      <c r="K264" s="31" t="s">
        <v>893</v>
      </c>
      <c r="L264" s="33">
        <v>319</v>
      </c>
      <c r="M264" s="150">
        <v>10667.780137</v>
      </c>
      <c r="N264" s="34">
        <v>1461</v>
      </c>
      <c r="O264" s="34">
        <v>0</v>
      </c>
      <c r="P264" s="30">
        <v>14006.919136999999</v>
      </c>
      <c r="Q264" s="35">
        <v>565.11594100000002</v>
      </c>
      <c r="R264" s="36">
        <v>0</v>
      </c>
      <c r="S264" s="36">
        <v>193.81111200007444</v>
      </c>
      <c r="T264" s="36">
        <v>444.18888799992556</v>
      </c>
      <c r="U264" s="37">
        <v>638.00344041706194</v>
      </c>
      <c r="V264" s="38">
        <v>1203.119381417062</v>
      </c>
      <c r="W264" s="34">
        <v>15210.038518417061</v>
      </c>
      <c r="X264" s="34">
        <v>363.39583500007393</v>
      </c>
      <c r="Y264" s="33">
        <v>14846.642683416987</v>
      </c>
      <c r="Z264" s="144">
        <v>14.866445793424839</v>
      </c>
      <c r="AA264" s="34">
        <v>1736.3281715151463</v>
      </c>
      <c r="AB264" s="34">
        <v>1302.8597160277268</v>
      </c>
      <c r="AC264" s="34">
        <v>3317.4</v>
      </c>
      <c r="AD264" s="34">
        <v>0</v>
      </c>
      <c r="AE264" s="34">
        <v>126.5</v>
      </c>
      <c r="AF264" s="34">
        <v>6497.9543333362981</v>
      </c>
      <c r="AG264" s="136">
        <v>0</v>
      </c>
      <c r="AH264" s="34">
        <v>3120.1389999999997</v>
      </c>
      <c r="AI264" s="34">
        <v>0</v>
      </c>
      <c r="AJ264" s="34">
        <v>0</v>
      </c>
      <c r="AK264" s="34">
        <v>0</v>
      </c>
      <c r="AL264" s="34">
        <v>0</v>
      </c>
      <c r="AM264" s="34">
        <v>3120.1389999999997</v>
      </c>
      <c r="AN264" s="34">
        <v>3120.1389999999997</v>
      </c>
      <c r="AO264" s="34">
        <v>14006.919136999999</v>
      </c>
      <c r="AP264" s="34">
        <v>10886.780137</v>
      </c>
      <c r="AQ264" s="34">
        <v>3120.139000000001</v>
      </c>
      <c r="AR264" s="34">
        <v>1461</v>
      </c>
      <c r="AS264" s="34">
        <v>0</v>
      </c>
    </row>
    <row r="265" spans="2:45" s="1" customFormat="1" ht="12.75" x14ac:dyDescent="0.2">
      <c r="B265" s="31" t="s">
        <v>3798</v>
      </c>
      <c r="C265" s="32" t="s">
        <v>2810</v>
      </c>
      <c r="D265" s="31" t="s">
        <v>2811</v>
      </c>
      <c r="E265" s="31" t="s">
        <v>13</v>
      </c>
      <c r="F265" s="31" t="s">
        <v>11</v>
      </c>
      <c r="G265" s="31" t="s">
        <v>18</v>
      </c>
      <c r="H265" s="31" t="s">
        <v>91</v>
      </c>
      <c r="I265" s="31" t="s">
        <v>10</v>
      </c>
      <c r="J265" s="31" t="s">
        <v>22</v>
      </c>
      <c r="K265" s="31" t="s">
        <v>2812</v>
      </c>
      <c r="L265" s="33">
        <v>934</v>
      </c>
      <c r="M265" s="150">
        <v>30399.614790000003</v>
      </c>
      <c r="N265" s="34">
        <v>-7358</v>
      </c>
      <c r="O265" s="34">
        <v>5268</v>
      </c>
      <c r="P265" s="30">
        <v>29393.068790000005</v>
      </c>
      <c r="Q265" s="35">
        <v>899.33050000000003</v>
      </c>
      <c r="R265" s="36">
        <v>0</v>
      </c>
      <c r="S265" s="36">
        <v>621.34744228595275</v>
      </c>
      <c r="T265" s="36">
        <v>1246.6525577140474</v>
      </c>
      <c r="U265" s="37">
        <v>1868.010073196037</v>
      </c>
      <c r="V265" s="38">
        <v>2767.340573196037</v>
      </c>
      <c r="W265" s="34">
        <v>32160.409363196042</v>
      </c>
      <c r="X265" s="34">
        <v>1165.0264542859586</v>
      </c>
      <c r="Y265" s="33">
        <v>30995.382908910084</v>
      </c>
      <c r="Z265" s="144">
        <v>0</v>
      </c>
      <c r="AA265" s="34">
        <v>1010.1193910788959</v>
      </c>
      <c r="AB265" s="34">
        <v>5498.4182148032696</v>
      </c>
      <c r="AC265" s="34">
        <v>3915.06</v>
      </c>
      <c r="AD265" s="34">
        <v>0</v>
      </c>
      <c r="AE265" s="34">
        <v>357.37</v>
      </c>
      <c r="AF265" s="34">
        <v>10780.967605882166</v>
      </c>
      <c r="AG265" s="136">
        <v>1200</v>
      </c>
      <c r="AH265" s="34">
        <v>11225.454</v>
      </c>
      <c r="AI265" s="34">
        <v>0</v>
      </c>
      <c r="AJ265" s="34">
        <v>2090</v>
      </c>
      <c r="AK265" s="34">
        <v>2090</v>
      </c>
      <c r="AL265" s="34">
        <v>1200</v>
      </c>
      <c r="AM265" s="34">
        <v>9135.4539999999997</v>
      </c>
      <c r="AN265" s="34">
        <v>7935.4539999999997</v>
      </c>
      <c r="AO265" s="34">
        <v>29393.068790000005</v>
      </c>
      <c r="AP265" s="34">
        <v>19367.614790000007</v>
      </c>
      <c r="AQ265" s="34">
        <v>10025.453999999998</v>
      </c>
      <c r="AR265" s="34">
        <v>-7358</v>
      </c>
      <c r="AS265" s="34">
        <v>0</v>
      </c>
    </row>
    <row r="266" spans="2:45" s="1" customFormat="1" ht="12.75" x14ac:dyDescent="0.2">
      <c r="B266" s="31" t="s">
        <v>3798</v>
      </c>
      <c r="C266" s="32" t="s">
        <v>2843</v>
      </c>
      <c r="D266" s="31" t="s">
        <v>2844</v>
      </c>
      <c r="E266" s="31" t="s">
        <v>13</v>
      </c>
      <c r="F266" s="31" t="s">
        <v>11</v>
      </c>
      <c r="G266" s="31" t="s">
        <v>18</v>
      </c>
      <c r="H266" s="31" t="s">
        <v>91</v>
      </c>
      <c r="I266" s="31" t="s">
        <v>10</v>
      </c>
      <c r="J266" s="31" t="s">
        <v>22</v>
      </c>
      <c r="K266" s="31" t="s">
        <v>2845</v>
      </c>
      <c r="L266" s="33">
        <v>739</v>
      </c>
      <c r="M266" s="150">
        <v>12798.393886</v>
      </c>
      <c r="N266" s="34">
        <v>-2873</v>
      </c>
      <c r="O266" s="34">
        <v>823.70879613393663</v>
      </c>
      <c r="P266" s="30">
        <v>13203.952885999999</v>
      </c>
      <c r="Q266" s="35">
        <v>1109.6650649999999</v>
      </c>
      <c r="R266" s="36">
        <v>0</v>
      </c>
      <c r="S266" s="36">
        <v>817.68018514317112</v>
      </c>
      <c r="T266" s="36">
        <v>660.31981485682888</v>
      </c>
      <c r="U266" s="37">
        <v>1478.0079701197767</v>
      </c>
      <c r="V266" s="38">
        <v>2587.6730351197766</v>
      </c>
      <c r="W266" s="34">
        <v>15791.625921119776</v>
      </c>
      <c r="X266" s="34">
        <v>1533.1503471431697</v>
      </c>
      <c r="Y266" s="33">
        <v>14258.475573976606</v>
      </c>
      <c r="Z266" s="144">
        <v>0</v>
      </c>
      <c r="AA266" s="34">
        <v>819.49516408137924</v>
      </c>
      <c r="AB266" s="34">
        <v>4343.13584821522</v>
      </c>
      <c r="AC266" s="34">
        <v>6697.36</v>
      </c>
      <c r="AD266" s="34">
        <v>0</v>
      </c>
      <c r="AE266" s="34">
        <v>51</v>
      </c>
      <c r="AF266" s="34">
        <v>11910.991012296599</v>
      </c>
      <c r="AG266" s="136">
        <v>62</v>
      </c>
      <c r="AH266" s="34">
        <v>8093.5589999999993</v>
      </c>
      <c r="AI266" s="34">
        <v>62</v>
      </c>
      <c r="AJ266" s="34">
        <v>865.40000000000009</v>
      </c>
      <c r="AK266" s="34">
        <v>803.40000000000009</v>
      </c>
      <c r="AL266" s="34">
        <v>0</v>
      </c>
      <c r="AM266" s="34">
        <v>7228.1589999999987</v>
      </c>
      <c r="AN266" s="34">
        <v>7228.1589999999987</v>
      </c>
      <c r="AO266" s="34">
        <v>13203.952885999999</v>
      </c>
      <c r="AP266" s="34">
        <v>5172.3938860000007</v>
      </c>
      <c r="AQ266" s="34">
        <v>8031.5590000000011</v>
      </c>
      <c r="AR266" s="34">
        <v>-2873</v>
      </c>
      <c r="AS266" s="34">
        <v>0</v>
      </c>
    </row>
    <row r="267" spans="2:45" s="1" customFormat="1" ht="12.75" x14ac:dyDescent="0.2">
      <c r="B267" s="31" t="s">
        <v>3798</v>
      </c>
      <c r="C267" s="32" t="s">
        <v>1665</v>
      </c>
      <c r="D267" s="31" t="s">
        <v>1666</v>
      </c>
      <c r="E267" s="31" t="s">
        <v>13</v>
      </c>
      <c r="F267" s="31" t="s">
        <v>11</v>
      </c>
      <c r="G267" s="31" t="s">
        <v>18</v>
      </c>
      <c r="H267" s="31" t="s">
        <v>91</v>
      </c>
      <c r="I267" s="31" t="s">
        <v>10</v>
      </c>
      <c r="J267" s="31" t="s">
        <v>12</v>
      </c>
      <c r="K267" s="31" t="s">
        <v>1667</v>
      </c>
      <c r="L267" s="33">
        <v>1258</v>
      </c>
      <c r="M267" s="150">
        <v>19003.195169999999</v>
      </c>
      <c r="N267" s="34">
        <v>35968</v>
      </c>
      <c r="O267" s="34">
        <v>0</v>
      </c>
      <c r="P267" s="30">
        <v>44781.215169999996</v>
      </c>
      <c r="Q267" s="35">
        <v>1496.7732140000001</v>
      </c>
      <c r="R267" s="36">
        <v>0</v>
      </c>
      <c r="S267" s="36">
        <v>1710.2814720006568</v>
      </c>
      <c r="T267" s="36">
        <v>805.71852799934322</v>
      </c>
      <c r="U267" s="37">
        <v>2516.0135675381312</v>
      </c>
      <c r="V267" s="38">
        <v>4012.7867815381314</v>
      </c>
      <c r="W267" s="34">
        <v>48794.001951538128</v>
      </c>
      <c r="X267" s="34">
        <v>3206.7777600006593</v>
      </c>
      <c r="Y267" s="33">
        <v>45587.224191537469</v>
      </c>
      <c r="Z267" s="144">
        <v>0</v>
      </c>
      <c r="AA267" s="34">
        <v>3155.7207240643147</v>
      </c>
      <c r="AB267" s="34">
        <v>8101.6508791400356</v>
      </c>
      <c r="AC267" s="34">
        <v>5273.17</v>
      </c>
      <c r="AD267" s="34">
        <v>1171.9447104749995</v>
      </c>
      <c r="AE267" s="34">
        <v>140.65</v>
      </c>
      <c r="AF267" s="34">
        <v>17843.136313679352</v>
      </c>
      <c r="AG267" s="136">
        <v>0</v>
      </c>
      <c r="AH267" s="34">
        <v>14077.019999999999</v>
      </c>
      <c r="AI267" s="34">
        <v>0</v>
      </c>
      <c r="AJ267" s="34">
        <v>0</v>
      </c>
      <c r="AK267" s="34">
        <v>0</v>
      </c>
      <c r="AL267" s="34">
        <v>0</v>
      </c>
      <c r="AM267" s="34">
        <v>14077.019999999999</v>
      </c>
      <c r="AN267" s="34">
        <v>14077.019999999999</v>
      </c>
      <c r="AO267" s="34">
        <v>44781.215169999996</v>
      </c>
      <c r="AP267" s="34">
        <v>30704.195169999999</v>
      </c>
      <c r="AQ267" s="34">
        <v>14077.019999999997</v>
      </c>
      <c r="AR267" s="34">
        <v>10719</v>
      </c>
      <c r="AS267" s="34">
        <v>25249</v>
      </c>
    </row>
    <row r="268" spans="2:45" s="1" customFormat="1" ht="12.75" x14ac:dyDescent="0.2">
      <c r="B268" s="31" t="s">
        <v>3798</v>
      </c>
      <c r="C268" s="32" t="s">
        <v>2522</v>
      </c>
      <c r="D268" s="31" t="s">
        <v>2523</v>
      </c>
      <c r="E268" s="31" t="s">
        <v>13</v>
      </c>
      <c r="F268" s="31" t="s">
        <v>11</v>
      </c>
      <c r="G268" s="31" t="s">
        <v>18</v>
      </c>
      <c r="H268" s="31" t="s">
        <v>91</v>
      </c>
      <c r="I268" s="31" t="s">
        <v>10</v>
      </c>
      <c r="J268" s="31" t="s">
        <v>12</v>
      </c>
      <c r="K268" s="31" t="s">
        <v>2524</v>
      </c>
      <c r="L268" s="33">
        <v>2313</v>
      </c>
      <c r="M268" s="150">
        <v>68725.93886699999</v>
      </c>
      <c r="N268" s="34">
        <v>-12274</v>
      </c>
      <c r="O268" s="34">
        <v>659.33646302712168</v>
      </c>
      <c r="P268" s="30">
        <v>93642.538866999996</v>
      </c>
      <c r="Q268" s="35">
        <v>4362.2535109999999</v>
      </c>
      <c r="R268" s="36">
        <v>0</v>
      </c>
      <c r="S268" s="36">
        <v>1598.741592000614</v>
      </c>
      <c r="T268" s="36">
        <v>3027.2584079993858</v>
      </c>
      <c r="U268" s="37">
        <v>4626.0249457199507</v>
      </c>
      <c r="V268" s="38">
        <v>8988.2784567199506</v>
      </c>
      <c r="W268" s="34">
        <v>102630.81732371995</v>
      </c>
      <c r="X268" s="34">
        <v>2997.640485000622</v>
      </c>
      <c r="Y268" s="33">
        <v>99633.17683871933</v>
      </c>
      <c r="Z268" s="144">
        <v>654.12361491069294</v>
      </c>
      <c r="AA268" s="34">
        <v>6886.3323431478884</v>
      </c>
      <c r="AB268" s="34">
        <v>15654.345798143622</v>
      </c>
      <c r="AC268" s="34">
        <v>9695.43</v>
      </c>
      <c r="AD268" s="34">
        <v>2174.3123794500002</v>
      </c>
      <c r="AE268" s="34">
        <v>776.62</v>
      </c>
      <c r="AF268" s="34">
        <v>35841.164135652209</v>
      </c>
      <c r="AG268" s="136">
        <v>36864</v>
      </c>
      <c r="AH268" s="34">
        <v>37190.6</v>
      </c>
      <c r="AI268" s="34">
        <v>3557</v>
      </c>
      <c r="AJ268" s="34">
        <v>3883.6000000000004</v>
      </c>
      <c r="AK268" s="34">
        <v>326.60000000000036</v>
      </c>
      <c r="AL268" s="34">
        <v>33307</v>
      </c>
      <c r="AM268" s="34">
        <v>33307</v>
      </c>
      <c r="AN268" s="34">
        <v>0</v>
      </c>
      <c r="AO268" s="34">
        <v>93642.538866999996</v>
      </c>
      <c r="AP268" s="34">
        <v>93315.93886699999</v>
      </c>
      <c r="AQ268" s="34">
        <v>326.60000000000582</v>
      </c>
      <c r="AR268" s="34">
        <v>-12274</v>
      </c>
      <c r="AS268" s="34">
        <v>0</v>
      </c>
    </row>
    <row r="269" spans="2:45" s="1" customFormat="1" ht="12.75" x14ac:dyDescent="0.2">
      <c r="B269" s="31" t="s">
        <v>3798</v>
      </c>
      <c r="C269" s="32" t="s">
        <v>1575</v>
      </c>
      <c r="D269" s="31" t="s">
        <v>1576</v>
      </c>
      <c r="E269" s="31" t="s">
        <v>13</v>
      </c>
      <c r="F269" s="31" t="s">
        <v>11</v>
      </c>
      <c r="G269" s="31" t="s">
        <v>18</v>
      </c>
      <c r="H269" s="31" t="s">
        <v>91</v>
      </c>
      <c r="I269" s="31" t="s">
        <v>10</v>
      </c>
      <c r="J269" s="31" t="s">
        <v>12</v>
      </c>
      <c r="K269" s="31" t="s">
        <v>1577</v>
      </c>
      <c r="L269" s="33">
        <v>1083</v>
      </c>
      <c r="M269" s="150">
        <v>38356.418875999996</v>
      </c>
      <c r="N269" s="34">
        <v>-10694</v>
      </c>
      <c r="O269" s="34">
        <v>0</v>
      </c>
      <c r="P269" s="30">
        <v>22341.830763599995</v>
      </c>
      <c r="Q269" s="35">
        <v>2016.1075539999999</v>
      </c>
      <c r="R269" s="36">
        <v>0</v>
      </c>
      <c r="S269" s="36">
        <v>702.14648914312681</v>
      </c>
      <c r="T269" s="36">
        <v>1463.8535108568731</v>
      </c>
      <c r="U269" s="37">
        <v>2166.0116801620002</v>
      </c>
      <c r="V269" s="38">
        <v>4182.1192341619999</v>
      </c>
      <c r="W269" s="34">
        <v>26523.949997761996</v>
      </c>
      <c r="X269" s="34">
        <v>1316.5246671431269</v>
      </c>
      <c r="Y269" s="33">
        <v>25207.425330618869</v>
      </c>
      <c r="Z269" s="144">
        <v>0</v>
      </c>
      <c r="AA269" s="34">
        <v>3211.6257046813348</v>
      </c>
      <c r="AB269" s="34">
        <v>9797.7615273462688</v>
      </c>
      <c r="AC269" s="34">
        <v>4668.2</v>
      </c>
      <c r="AD269" s="34">
        <v>636.74133262500004</v>
      </c>
      <c r="AE269" s="34">
        <v>127.32</v>
      </c>
      <c r="AF269" s="34">
        <v>18441.648564652602</v>
      </c>
      <c r="AG269" s="136">
        <v>0</v>
      </c>
      <c r="AH269" s="34">
        <v>15954.411887599999</v>
      </c>
      <c r="AI269" s="34">
        <v>0</v>
      </c>
      <c r="AJ269" s="34">
        <v>3835.6418875999998</v>
      </c>
      <c r="AK269" s="34">
        <v>3835.6418875999998</v>
      </c>
      <c r="AL269" s="34">
        <v>0</v>
      </c>
      <c r="AM269" s="34">
        <v>12118.769999999999</v>
      </c>
      <c r="AN269" s="34">
        <v>12118.769999999999</v>
      </c>
      <c r="AO269" s="34">
        <v>22341.830763599995</v>
      </c>
      <c r="AP269" s="34">
        <v>6387.4188759999979</v>
      </c>
      <c r="AQ269" s="34">
        <v>15954.411887599999</v>
      </c>
      <c r="AR269" s="34">
        <v>-10694</v>
      </c>
      <c r="AS269" s="34">
        <v>0</v>
      </c>
    </row>
    <row r="270" spans="2:45" s="1" customFormat="1" ht="12.75" x14ac:dyDescent="0.2">
      <c r="B270" s="31" t="s">
        <v>3798</v>
      </c>
      <c r="C270" s="32" t="s">
        <v>2693</v>
      </c>
      <c r="D270" s="31" t="s">
        <v>2694</v>
      </c>
      <c r="E270" s="31" t="s">
        <v>13</v>
      </c>
      <c r="F270" s="31" t="s">
        <v>11</v>
      </c>
      <c r="G270" s="31" t="s">
        <v>18</v>
      </c>
      <c r="H270" s="31" t="s">
        <v>91</v>
      </c>
      <c r="I270" s="31" t="s">
        <v>10</v>
      </c>
      <c r="J270" s="31" t="s">
        <v>12</v>
      </c>
      <c r="K270" s="31" t="s">
        <v>2695</v>
      </c>
      <c r="L270" s="33">
        <v>1587</v>
      </c>
      <c r="M270" s="150">
        <v>53114.071465999994</v>
      </c>
      <c r="N270" s="34">
        <v>-43498</v>
      </c>
      <c r="O270" s="34">
        <v>0</v>
      </c>
      <c r="P270" s="30">
        <v>139.47861259999627</v>
      </c>
      <c r="Q270" s="35">
        <v>3222.5683610000001</v>
      </c>
      <c r="R270" s="36">
        <v>0</v>
      </c>
      <c r="S270" s="36">
        <v>1738.125227429239</v>
      </c>
      <c r="T270" s="36">
        <v>1435.874772570761</v>
      </c>
      <c r="U270" s="37">
        <v>3174.0171158052576</v>
      </c>
      <c r="V270" s="38">
        <v>6396.5854768052577</v>
      </c>
      <c r="W270" s="34">
        <v>6536.064089405254</v>
      </c>
      <c r="X270" s="34">
        <v>3258.9848014292402</v>
      </c>
      <c r="Y270" s="33">
        <v>3277.0792879760138</v>
      </c>
      <c r="Z270" s="144">
        <v>0</v>
      </c>
      <c r="AA270" s="34">
        <v>3291.1611668189148</v>
      </c>
      <c r="AB270" s="34">
        <v>13068.409278610634</v>
      </c>
      <c r="AC270" s="34">
        <v>6652.25</v>
      </c>
      <c r="AD270" s="34">
        <v>562.97895295849992</v>
      </c>
      <c r="AE270" s="34">
        <v>445.3</v>
      </c>
      <c r="AF270" s="34">
        <v>24020.099398388047</v>
      </c>
      <c r="AG270" s="136">
        <v>36292</v>
      </c>
      <c r="AH270" s="34">
        <v>41603.407146600002</v>
      </c>
      <c r="AI270" s="34">
        <v>0</v>
      </c>
      <c r="AJ270" s="34">
        <v>5311.4071465999996</v>
      </c>
      <c r="AK270" s="34">
        <v>5311.4071465999996</v>
      </c>
      <c r="AL270" s="34">
        <v>36292</v>
      </c>
      <c r="AM270" s="34">
        <v>36292</v>
      </c>
      <c r="AN270" s="34">
        <v>0</v>
      </c>
      <c r="AO270" s="34">
        <v>139.47861259999627</v>
      </c>
      <c r="AP270" s="34">
        <v>-5171.9285340000033</v>
      </c>
      <c r="AQ270" s="34">
        <v>5311.4071465999996</v>
      </c>
      <c r="AR270" s="34">
        <v>-43498</v>
      </c>
      <c r="AS270" s="34">
        <v>0</v>
      </c>
    </row>
    <row r="271" spans="2:45" s="1" customFormat="1" ht="12.75" x14ac:dyDescent="0.2">
      <c r="B271" s="31" t="s">
        <v>3798</v>
      </c>
      <c r="C271" s="32" t="s">
        <v>3674</v>
      </c>
      <c r="D271" s="31" t="s">
        <v>3675</v>
      </c>
      <c r="E271" s="31" t="s">
        <v>13</v>
      </c>
      <c r="F271" s="31" t="s">
        <v>11</v>
      </c>
      <c r="G271" s="31" t="s">
        <v>18</v>
      </c>
      <c r="H271" s="31" t="s">
        <v>91</v>
      </c>
      <c r="I271" s="31" t="s">
        <v>10</v>
      </c>
      <c r="J271" s="31" t="s">
        <v>22</v>
      </c>
      <c r="K271" s="31" t="s">
        <v>3676</v>
      </c>
      <c r="L271" s="33">
        <v>185</v>
      </c>
      <c r="M271" s="150">
        <v>4546.8304829999997</v>
      </c>
      <c r="N271" s="34">
        <v>2197</v>
      </c>
      <c r="O271" s="34">
        <v>0</v>
      </c>
      <c r="P271" s="30">
        <v>5565.3154829999985</v>
      </c>
      <c r="Q271" s="35">
        <v>291.31739499999998</v>
      </c>
      <c r="R271" s="36">
        <v>0</v>
      </c>
      <c r="S271" s="36">
        <v>299.29252342868637</v>
      </c>
      <c r="T271" s="36">
        <v>70.707476571313634</v>
      </c>
      <c r="U271" s="37">
        <v>370.00199522619579</v>
      </c>
      <c r="V271" s="38">
        <v>661.31939022619576</v>
      </c>
      <c r="W271" s="34">
        <v>6226.634873226194</v>
      </c>
      <c r="X271" s="34">
        <v>561.1734814286865</v>
      </c>
      <c r="Y271" s="33">
        <v>5665.4613917975075</v>
      </c>
      <c r="Z271" s="144">
        <v>0</v>
      </c>
      <c r="AA271" s="34">
        <v>0</v>
      </c>
      <c r="AB271" s="34">
        <v>1535.9008365534139</v>
      </c>
      <c r="AC271" s="34">
        <v>1578.54</v>
      </c>
      <c r="AD271" s="34">
        <v>0</v>
      </c>
      <c r="AE271" s="34">
        <v>0</v>
      </c>
      <c r="AF271" s="34">
        <v>3114.4408365534136</v>
      </c>
      <c r="AG271" s="136">
        <v>0</v>
      </c>
      <c r="AH271" s="34">
        <v>1809.4849999999997</v>
      </c>
      <c r="AI271" s="34">
        <v>0</v>
      </c>
      <c r="AJ271" s="34">
        <v>0</v>
      </c>
      <c r="AK271" s="34">
        <v>0</v>
      </c>
      <c r="AL271" s="34">
        <v>0</v>
      </c>
      <c r="AM271" s="34">
        <v>1809.4849999999997</v>
      </c>
      <c r="AN271" s="34">
        <v>1809.4849999999997</v>
      </c>
      <c r="AO271" s="34">
        <v>5565.3154829999985</v>
      </c>
      <c r="AP271" s="34">
        <v>3755.8304829999988</v>
      </c>
      <c r="AQ271" s="34">
        <v>1809.4849999999997</v>
      </c>
      <c r="AR271" s="34">
        <v>2197</v>
      </c>
      <c r="AS271" s="34">
        <v>0</v>
      </c>
    </row>
    <row r="272" spans="2:45" s="1" customFormat="1" ht="12.75" x14ac:dyDescent="0.2">
      <c r="B272" s="31" t="s">
        <v>3798</v>
      </c>
      <c r="C272" s="32" t="s">
        <v>2249</v>
      </c>
      <c r="D272" s="31" t="s">
        <v>2250</v>
      </c>
      <c r="E272" s="31" t="s">
        <v>13</v>
      </c>
      <c r="F272" s="31" t="s">
        <v>11</v>
      </c>
      <c r="G272" s="31" t="s">
        <v>18</v>
      </c>
      <c r="H272" s="31" t="s">
        <v>91</v>
      </c>
      <c r="I272" s="31" t="s">
        <v>10</v>
      </c>
      <c r="J272" s="31" t="s">
        <v>21</v>
      </c>
      <c r="K272" s="31" t="s">
        <v>2251</v>
      </c>
      <c r="L272" s="33">
        <v>10285</v>
      </c>
      <c r="M272" s="150">
        <v>400962.15645399992</v>
      </c>
      <c r="N272" s="34">
        <v>-246065</v>
      </c>
      <c r="O272" s="34">
        <v>82096.175319693357</v>
      </c>
      <c r="P272" s="30">
        <v>266525.60645399994</v>
      </c>
      <c r="Q272" s="35">
        <v>22683.588249</v>
      </c>
      <c r="R272" s="36">
        <v>0</v>
      </c>
      <c r="S272" s="36">
        <v>13602.490708576652</v>
      </c>
      <c r="T272" s="36">
        <v>6967.5092914233483</v>
      </c>
      <c r="U272" s="37">
        <v>20570.110923791482</v>
      </c>
      <c r="V272" s="38">
        <v>43253.699172791486</v>
      </c>
      <c r="W272" s="34">
        <v>309779.30562679144</v>
      </c>
      <c r="X272" s="34">
        <v>25504.670078576659</v>
      </c>
      <c r="Y272" s="33">
        <v>284274.63554821478</v>
      </c>
      <c r="Z272" s="144">
        <v>7832.2568848651854</v>
      </c>
      <c r="AA272" s="34">
        <v>36755.295649158688</v>
      </c>
      <c r="AB272" s="34">
        <v>88523.385213810747</v>
      </c>
      <c r="AC272" s="34">
        <v>43111.77</v>
      </c>
      <c r="AD272" s="34">
        <v>6618.3930782067</v>
      </c>
      <c r="AE272" s="34">
        <v>2795</v>
      </c>
      <c r="AF272" s="34">
        <v>185636.10082604131</v>
      </c>
      <c r="AG272" s="136">
        <v>96940</v>
      </c>
      <c r="AH272" s="34">
        <v>150069.45000000001</v>
      </c>
      <c r="AI272" s="34">
        <v>5672</v>
      </c>
      <c r="AJ272" s="34">
        <v>34157.5</v>
      </c>
      <c r="AK272" s="34">
        <v>28485.5</v>
      </c>
      <c r="AL272" s="34">
        <v>91268</v>
      </c>
      <c r="AM272" s="34">
        <v>115911.95</v>
      </c>
      <c r="AN272" s="34">
        <v>24643.949999999997</v>
      </c>
      <c r="AO272" s="34">
        <v>266525.60645399994</v>
      </c>
      <c r="AP272" s="34">
        <v>213396.15645399992</v>
      </c>
      <c r="AQ272" s="34">
        <v>53129.450000000012</v>
      </c>
      <c r="AR272" s="34">
        <v>-246065</v>
      </c>
      <c r="AS272" s="34">
        <v>0</v>
      </c>
    </row>
    <row r="273" spans="2:45" s="1" customFormat="1" ht="12.75" x14ac:dyDescent="0.2">
      <c r="B273" s="31" t="s">
        <v>3798</v>
      </c>
      <c r="C273" s="32" t="s">
        <v>2438</v>
      </c>
      <c r="D273" s="31" t="s">
        <v>2439</v>
      </c>
      <c r="E273" s="31" t="s">
        <v>13</v>
      </c>
      <c r="F273" s="31" t="s">
        <v>11</v>
      </c>
      <c r="G273" s="31" t="s">
        <v>18</v>
      </c>
      <c r="H273" s="31" t="s">
        <v>91</v>
      </c>
      <c r="I273" s="31" t="s">
        <v>10</v>
      </c>
      <c r="J273" s="31" t="s">
        <v>22</v>
      </c>
      <c r="K273" s="31" t="s">
        <v>2440</v>
      </c>
      <c r="L273" s="33">
        <v>71</v>
      </c>
      <c r="M273" s="150">
        <v>2499.573472</v>
      </c>
      <c r="N273" s="34">
        <v>1129.3</v>
      </c>
      <c r="O273" s="34">
        <v>0</v>
      </c>
      <c r="P273" s="30">
        <v>4573.2818192000013</v>
      </c>
      <c r="Q273" s="35">
        <v>0</v>
      </c>
      <c r="R273" s="36">
        <v>0</v>
      </c>
      <c r="S273" s="36">
        <v>0</v>
      </c>
      <c r="T273" s="36">
        <v>142</v>
      </c>
      <c r="U273" s="37">
        <v>0</v>
      </c>
      <c r="V273" s="38">
        <v>0</v>
      </c>
      <c r="W273" s="34">
        <v>4573.2818192000013</v>
      </c>
      <c r="X273" s="34">
        <v>0</v>
      </c>
      <c r="Y273" s="33">
        <v>4573.2818192000013</v>
      </c>
      <c r="Z273" s="144">
        <v>0</v>
      </c>
      <c r="AA273" s="34">
        <v>718.36180639034046</v>
      </c>
      <c r="AB273" s="34">
        <v>691.86962698548996</v>
      </c>
      <c r="AC273" s="34">
        <v>882.28</v>
      </c>
      <c r="AD273" s="34">
        <v>0</v>
      </c>
      <c r="AE273" s="34">
        <v>0</v>
      </c>
      <c r="AF273" s="34">
        <v>2292.5114333758302</v>
      </c>
      <c r="AG273" s="136">
        <v>0</v>
      </c>
      <c r="AH273" s="34">
        <v>944.40834719999998</v>
      </c>
      <c r="AI273" s="34">
        <v>0</v>
      </c>
      <c r="AJ273" s="34">
        <v>249.95734720000002</v>
      </c>
      <c r="AK273" s="34">
        <v>249.95734720000002</v>
      </c>
      <c r="AL273" s="34">
        <v>0</v>
      </c>
      <c r="AM273" s="34">
        <v>694.45099999999991</v>
      </c>
      <c r="AN273" s="34">
        <v>694.45099999999991</v>
      </c>
      <c r="AO273" s="34">
        <v>4573.2818192000013</v>
      </c>
      <c r="AP273" s="34">
        <v>3628.8734720000011</v>
      </c>
      <c r="AQ273" s="34">
        <v>944.40834720000021</v>
      </c>
      <c r="AR273" s="34">
        <v>-445</v>
      </c>
      <c r="AS273" s="34">
        <v>1574.3</v>
      </c>
    </row>
    <row r="274" spans="2:45" s="1" customFormat="1" ht="12.75" x14ac:dyDescent="0.2">
      <c r="B274" s="31" t="s">
        <v>3798</v>
      </c>
      <c r="C274" s="32" t="s">
        <v>2663</v>
      </c>
      <c r="D274" s="31" t="s">
        <v>2664</v>
      </c>
      <c r="E274" s="31" t="s">
        <v>13</v>
      </c>
      <c r="F274" s="31" t="s">
        <v>11</v>
      </c>
      <c r="G274" s="31" t="s">
        <v>18</v>
      </c>
      <c r="H274" s="31" t="s">
        <v>91</v>
      </c>
      <c r="I274" s="31" t="s">
        <v>10</v>
      </c>
      <c r="J274" s="31" t="s">
        <v>22</v>
      </c>
      <c r="K274" s="31" t="s">
        <v>2665</v>
      </c>
      <c r="L274" s="33">
        <v>416</v>
      </c>
      <c r="M274" s="150">
        <v>18902.059271999999</v>
      </c>
      <c r="N274" s="34">
        <v>-5070</v>
      </c>
      <c r="O274" s="34">
        <v>3152.1103885705124</v>
      </c>
      <c r="P274" s="30">
        <v>19130.655271999996</v>
      </c>
      <c r="Q274" s="35">
        <v>953.387698</v>
      </c>
      <c r="R274" s="36">
        <v>0</v>
      </c>
      <c r="S274" s="36">
        <v>139.4648971429107</v>
      </c>
      <c r="T274" s="36">
        <v>692.53510285708933</v>
      </c>
      <c r="U274" s="37">
        <v>832.00448656268884</v>
      </c>
      <c r="V274" s="38">
        <v>1785.3921845626887</v>
      </c>
      <c r="W274" s="34">
        <v>20916.047456562686</v>
      </c>
      <c r="X274" s="34">
        <v>261.49668214291523</v>
      </c>
      <c r="Y274" s="33">
        <v>20654.550774419771</v>
      </c>
      <c r="Z274" s="144">
        <v>0</v>
      </c>
      <c r="AA274" s="34">
        <v>1820.3441313076</v>
      </c>
      <c r="AB274" s="34">
        <v>2714.8511936653285</v>
      </c>
      <c r="AC274" s="34">
        <v>1743.75</v>
      </c>
      <c r="AD274" s="34">
        <v>102.18871739999996</v>
      </c>
      <c r="AE274" s="34">
        <v>0</v>
      </c>
      <c r="AF274" s="34">
        <v>6381.1340423729289</v>
      </c>
      <c r="AG274" s="136">
        <v>650</v>
      </c>
      <c r="AH274" s="34">
        <v>5314.5959999999995</v>
      </c>
      <c r="AI274" s="34">
        <v>0</v>
      </c>
      <c r="AJ274" s="34">
        <v>1245.7</v>
      </c>
      <c r="AK274" s="34">
        <v>1245.7</v>
      </c>
      <c r="AL274" s="34">
        <v>650</v>
      </c>
      <c r="AM274" s="34">
        <v>4068.8959999999997</v>
      </c>
      <c r="AN274" s="34">
        <v>3418.8959999999997</v>
      </c>
      <c r="AO274" s="34">
        <v>19130.655271999996</v>
      </c>
      <c r="AP274" s="34">
        <v>14466.059271999995</v>
      </c>
      <c r="AQ274" s="34">
        <v>4664.5959999999977</v>
      </c>
      <c r="AR274" s="34">
        <v>-5070</v>
      </c>
      <c r="AS274" s="34">
        <v>0</v>
      </c>
    </row>
    <row r="275" spans="2:45" s="1" customFormat="1" ht="12.75" x14ac:dyDescent="0.2">
      <c r="B275" s="31" t="s">
        <v>3798</v>
      </c>
      <c r="C275" s="32" t="s">
        <v>1100</v>
      </c>
      <c r="D275" s="31" t="s">
        <v>1101</v>
      </c>
      <c r="E275" s="31" t="s">
        <v>13</v>
      </c>
      <c r="F275" s="31" t="s">
        <v>11</v>
      </c>
      <c r="G275" s="31" t="s">
        <v>18</v>
      </c>
      <c r="H275" s="31" t="s">
        <v>91</v>
      </c>
      <c r="I275" s="31" t="s">
        <v>10</v>
      </c>
      <c r="J275" s="31" t="s">
        <v>22</v>
      </c>
      <c r="K275" s="31" t="s">
        <v>1102</v>
      </c>
      <c r="L275" s="33">
        <v>458</v>
      </c>
      <c r="M275" s="150">
        <v>18000.756792</v>
      </c>
      <c r="N275" s="34">
        <v>5818</v>
      </c>
      <c r="O275" s="34">
        <v>0</v>
      </c>
      <c r="P275" s="30">
        <v>28567.454792</v>
      </c>
      <c r="Q275" s="35">
        <v>1086.014226</v>
      </c>
      <c r="R275" s="36">
        <v>0</v>
      </c>
      <c r="S275" s="36">
        <v>1240.9294822861907</v>
      </c>
      <c r="T275" s="36">
        <v>-17.559951347996503</v>
      </c>
      <c r="U275" s="37">
        <v>1223.3761279623436</v>
      </c>
      <c r="V275" s="38">
        <v>2309.3903539623434</v>
      </c>
      <c r="W275" s="34">
        <v>30876.845145962343</v>
      </c>
      <c r="X275" s="34">
        <v>2326.7427792861927</v>
      </c>
      <c r="Y275" s="33">
        <v>28550.10236667615</v>
      </c>
      <c r="Z275" s="144">
        <v>0</v>
      </c>
      <c r="AA275" s="34">
        <v>1510.4433824119371</v>
      </c>
      <c r="AB275" s="34">
        <v>4245.4686419346299</v>
      </c>
      <c r="AC275" s="34">
        <v>2172.9299999999998</v>
      </c>
      <c r="AD275" s="34">
        <v>0</v>
      </c>
      <c r="AE275" s="34">
        <v>1683.65</v>
      </c>
      <c r="AF275" s="34">
        <v>9612.4920243465658</v>
      </c>
      <c r="AG275" s="136">
        <v>269</v>
      </c>
      <c r="AH275" s="34">
        <v>4748.6979999999994</v>
      </c>
      <c r="AI275" s="34">
        <v>269</v>
      </c>
      <c r="AJ275" s="34">
        <v>269</v>
      </c>
      <c r="AK275" s="34">
        <v>0</v>
      </c>
      <c r="AL275" s="34">
        <v>0</v>
      </c>
      <c r="AM275" s="34">
        <v>4479.6979999999994</v>
      </c>
      <c r="AN275" s="34">
        <v>4479.6979999999994</v>
      </c>
      <c r="AO275" s="34">
        <v>28567.454792</v>
      </c>
      <c r="AP275" s="34">
        <v>24087.756792</v>
      </c>
      <c r="AQ275" s="34">
        <v>4479.6980000000003</v>
      </c>
      <c r="AR275" s="34">
        <v>5818</v>
      </c>
      <c r="AS275" s="34">
        <v>0</v>
      </c>
    </row>
    <row r="276" spans="2:45" s="1" customFormat="1" ht="12.75" x14ac:dyDescent="0.2">
      <c r="B276" s="31" t="s">
        <v>3798</v>
      </c>
      <c r="C276" s="32" t="s">
        <v>2045</v>
      </c>
      <c r="D276" s="31" t="s">
        <v>2046</v>
      </c>
      <c r="E276" s="31" t="s">
        <v>13</v>
      </c>
      <c r="F276" s="31" t="s">
        <v>11</v>
      </c>
      <c r="G276" s="31" t="s">
        <v>18</v>
      </c>
      <c r="H276" s="31" t="s">
        <v>91</v>
      </c>
      <c r="I276" s="31" t="s">
        <v>10</v>
      </c>
      <c r="J276" s="31" t="s">
        <v>22</v>
      </c>
      <c r="K276" s="31" t="s">
        <v>2047</v>
      </c>
      <c r="L276" s="33">
        <v>552</v>
      </c>
      <c r="M276" s="150">
        <v>14379.280269999999</v>
      </c>
      <c r="N276" s="34">
        <v>-6450.2000000000007</v>
      </c>
      <c r="O276" s="34">
        <v>1810.4059761203775</v>
      </c>
      <c r="P276" s="30">
        <v>-6771.3077300000023</v>
      </c>
      <c r="Q276" s="35">
        <v>0</v>
      </c>
      <c r="R276" s="36">
        <v>6771.3077300000023</v>
      </c>
      <c r="S276" s="36">
        <v>193.92909828578877</v>
      </c>
      <c r="T276" s="36">
        <v>1183.8584421025262</v>
      </c>
      <c r="U276" s="37">
        <v>8149.1392144108995</v>
      </c>
      <c r="V276" s="38">
        <v>8149.1392144108995</v>
      </c>
      <c r="W276" s="34">
        <v>8149.1392144108995</v>
      </c>
      <c r="X276" s="34">
        <v>2004.3350744061672</v>
      </c>
      <c r="Y276" s="33">
        <v>6144.8041400047323</v>
      </c>
      <c r="Z276" s="144">
        <v>0</v>
      </c>
      <c r="AA276" s="34">
        <v>1183.7362286466082</v>
      </c>
      <c r="AB276" s="34">
        <v>3680.3288292647417</v>
      </c>
      <c r="AC276" s="34">
        <v>2911.7799999999997</v>
      </c>
      <c r="AD276" s="34">
        <v>149.72912500000001</v>
      </c>
      <c r="AE276" s="34">
        <v>0</v>
      </c>
      <c r="AF276" s="34">
        <v>7925.5741829113495</v>
      </c>
      <c r="AG276" s="136">
        <v>70</v>
      </c>
      <c r="AH276" s="34">
        <v>6371.6119999999992</v>
      </c>
      <c r="AI276" s="34">
        <v>0</v>
      </c>
      <c r="AJ276" s="34">
        <v>972.5</v>
      </c>
      <c r="AK276" s="34">
        <v>972.5</v>
      </c>
      <c r="AL276" s="34">
        <v>70</v>
      </c>
      <c r="AM276" s="34">
        <v>5399.1119999999992</v>
      </c>
      <c r="AN276" s="34">
        <v>5329.1119999999992</v>
      </c>
      <c r="AO276" s="34">
        <v>-6771.3077300000023</v>
      </c>
      <c r="AP276" s="34">
        <v>-13072.919730000001</v>
      </c>
      <c r="AQ276" s="34">
        <v>6301.6119999999992</v>
      </c>
      <c r="AR276" s="34">
        <v>-18230.2</v>
      </c>
      <c r="AS276" s="34">
        <v>11780</v>
      </c>
    </row>
    <row r="277" spans="2:45" s="1" customFormat="1" ht="12.75" x14ac:dyDescent="0.2">
      <c r="B277" s="31" t="s">
        <v>3798</v>
      </c>
      <c r="C277" s="32" t="s">
        <v>2855</v>
      </c>
      <c r="D277" s="31" t="s">
        <v>2856</v>
      </c>
      <c r="E277" s="31" t="s">
        <v>13</v>
      </c>
      <c r="F277" s="31" t="s">
        <v>11</v>
      </c>
      <c r="G277" s="31" t="s">
        <v>18</v>
      </c>
      <c r="H277" s="31" t="s">
        <v>91</v>
      </c>
      <c r="I277" s="31" t="s">
        <v>10</v>
      </c>
      <c r="J277" s="31" t="s">
        <v>22</v>
      </c>
      <c r="K277" s="31" t="s">
        <v>2857</v>
      </c>
      <c r="L277" s="33">
        <v>215</v>
      </c>
      <c r="M277" s="150">
        <v>6749.8189839999995</v>
      </c>
      <c r="N277" s="34">
        <v>4237</v>
      </c>
      <c r="O277" s="34">
        <v>0</v>
      </c>
      <c r="P277" s="30">
        <v>9671.7339839999986</v>
      </c>
      <c r="Q277" s="35">
        <v>223.12590800000001</v>
      </c>
      <c r="R277" s="36">
        <v>0</v>
      </c>
      <c r="S277" s="36">
        <v>234.52825828580436</v>
      </c>
      <c r="T277" s="36">
        <v>195.47174171419564</v>
      </c>
      <c r="U277" s="37">
        <v>430.0023187763897</v>
      </c>
      <c r="V277" s="38">
        <v>653.12822677638974</v>
      </c>
      <c r="W277" s="34">
        <v>10324.862210776388</v>
      </c>
      <c r="X277" s="34">
        <v>439.74048428580318</v>
      </c>
      <c r="Y277" s="33">
        <v>9885.1217264905845</v>
      </c>
      <c r="Z277" s="144">
        <v>0</v>
      </c>
      <c r="AA277" s="34">
        <v>353.81873337174807</v>
      </c>
      <c r="AB277" s="34">
        <v>1537.0925782716349</v>
      </c>
      <c r="AC277" s="34">
        <v>2752</v>
      </c>
      <c r="AD277" s="34">
        <v>0</v>
      </c>
      <c r="AE277" s="34">
        <v>0</v>
      </c>
      <c r="AF277" s="34">
        <v>4642.9113116433828</v>
      </c>
      <c r="AG277" s="136">
        <v>0</v>
      </c>
      <c r="AH277" s="34">
        <v>2102.915</v>
      </c>
      <c r="AI277" s="34">
        <v>0</v>
      </c>
      <c r="AJ277" s="34">
        <v>0</v>
      </c>
      <c r="AK277" s="34">
        <v>0</v>
      </c>
      <c r="AL277" s="34">
        <v>0</v>
      </c>
      <c r="AM277" s="34">
        <v>2102.915</v>
      </c>
      <c r="AN277" s="34">
        <v>2102.915</v>
      </c>
      <c r="AO277" s="34">
        <v>9671.7339839999986</v>
      </c>
      <c r="AP277" s="34">
        <v>7568.8189839999986</v>
      </c>
      <c r="AQ277" s="34">
        <v>2102.9150000000009</v>
      </c>
      <c r="AR277" s="34">
        <v>4237</v>
      </c>
      <c r="AS277" s="34">
        <v>0</v>
      </c>
    </row>
    <row r="278" spans="2:45" s="1" customFormat="1" ht="12.75" x14ac:dyDescent="0.2">
      <c r="B278" s="31" t="s">
        <v>3798</v>
      </c>
      <c r="C278" s="32" t="s">
        <v>2744</v>
      </c>
      <c r="D278" s="31" t="s">
        <v>2745</v>
      </c>
      <c r="E278" s="31" t="s">
        <v>13</v>
      </c>
      <c r="F278" s="31" t="s">
        <v>11</v>
      </c>
      <c r="G278" s="31" t="s">
        <v>18</v>
      </c>
      <c r="H278" s="31" t="s">
        <v>91</v>
      </c>
      <c r="I278" s="31" t="s">
        <v>10</v>
      </c>
      <c r="J278" s="31" t="s">
        <v>22</v>
      </c>
      <c r="K278" s="31" t="s">
        <v>2746</v>
      </c>
      <c r="L278" s="33">
        <v>587</v>
      </c>
      <c r="M278" s="150">
        <v>11626.137522000001</v>
      </c>
      <c r="N278" s="34">
        <v>-4681.1200000000008</v>
      </c>
      <c r="O278" s="34">
        <v>1031.0727609098685</v>
      </c>
      <c r="P278" s="30">
        <v>9597.0782741999992</v>
      </c>
      <c r="Q278" s="35">
        <v>516.26467000000002</v>
      </c>
      <c r="R278" s="36">
        <v>0</v>
      </c>
      <c r="S278" s="36">
        <v>585.80465828593924</v>
      </c>
      <c r="T278" s="36">
        <v>588.19534171406076</v>
      </c>
      <c r="U278" s="37">
        <v>1174.0063307987941</v>
      </c>
      <c r="V278" s="38">
        <v>1690.2710007987941</v>
      </c>
      <c r="W278" s="34">
        <v>11287.349274998793</v>
      </c>
      <c r="X278" s="34">
        <v>1098.383734285937</v>
      </c>
      <c r="Y278" s="33">
        <v>10188.965540712856</v>
      </c>
      <c r="Z278" s="144">
        <v>0</v>
      </c>
      <c r="AA278" s="34">
        <v>1187.946688525378</v>
      </c>
      <c r="AB278" s="34">
        <v>3452.6346565814724</v>
      </c>
      <c r="AC278" s="34">
        <v>2882.69</v>
      </c>
      <c r="AD278" s="34">
        <v>135.73531125</v>
      </c>
      <c r="AE278" s="34">
        <v>75.599999999999994</v>
      </c>
      <c r="AF278" s="34">
        <v>7734.6066563568511</v>
      </c>
      <c r="AG278" s="136">
        <v>1368</v>
      </c>
      <c r="AH278" s="34">
        <v>6904.0607521999991</v>
      </c>
      <c r="AI278" s="34">
        <v>0</v>
      </c>
      <c r="AJ278" s="34">
        <v>1162.6137522000001</v>
      </c>
      <c r="AK278" s="34">
        <v>1162.6137522000001</v>
      </c>
      <c r="AL278" s="34">
        <v>1368</v>
      </c>
      <c r="AM278" s="34">
        <v>5741.4469999999992</v>
      </c>
      <c r="AN278" s="34">
        <v>4373.4469999999992</v>
      </c>
      <c r="AO278" s="34">
        <v>9597.0782741999992</v>
      </c>
      <c r="AP278" s="34">
        <v>4061.0175219999992</v>
      </c>
      <c r="AQ278" s="34">
        <v>5536.0607521999991</v>
      </c>
      <c r="AR278" s="34">
        <v>-4681.1200000000008</v>
      </c>
      <c r="AS278" s="34">
        <v>0</v>
      </c>
    </row>
    <row r="279" spans="2:45" s="1" customFormat="1" ht="12.75" x14ac:dyDescent="0.2">
      <c r="B279" s="31" t="s">
        <v>3798</v>
      </c>
      <c r="C279" s="32" t="s">
        <v>1910</v>
      </c>
      <c r="D279" s="31" t="s">
        <v>1911</v>
      </c>
      <c r="E279" s="31" t="s">
        <v>13</v>
      </c>
      <c r="F279" s="31" t="s">
        <v>11</v>
      </c>
      <c r="G279" s="31" t="s">
        <v>18</v>
      </c>
      <c r="H279" s="31" t="s">
        <v>91</v>
      </c>
      <c r="I279" s="31" t="s">
        <v>10</v>
      </c>
      <c r="J279" s="31" t="s">
        <v>12</v>
      </c>
      <c r="K279" s="31" t="s">
        <v>1912</v>
      </c>
      <c r="L279" s="33">
        <v>2022</v>
      </c>
      <c r="M279" s="150">
        <v>62385.747772999996</v>
      </c>
      <c r="N279" s="34">
        <v>-11510</v>
      </c>
      <c r="O279" s="34">
        <v>7349.5034897362302</v>
      </c>
      <c r="P279" s="30">
        <v>29013.427773000003</v>
      </c>
      <c r="Q279" s="35">
        <v>5333.2282180000002</v>
      </c>
      <c r="R279" s="36">
        <v>0</v>
      </c>
      <c r="S279" s="36">
        <v>2730.6239794296202</v>
      </c>
      <c r="T279" s="36">
        <v>1313.3760205703798</v>
      </c>
      <c r="U279" s="37">
        <v>4044.0218072830694</v>
      </c>
      <c r="V279" s="38">
        <v>9377.2500252830687</v>
      </c>
      <c r="W279" s="34">
        <v>38390.677798283068</v>
      </c>
      <c r="X279" s="34">
        <v>5119.9199614296158</v>
      </c>
      <c r="Y279" s="33">
        <v>33270.757836853452</v>
      </c>
      <c r="Z279" s="144">
        <v>0</v>
      </c>
      <c r="AA279" s="34">
        <v>1789.6794550538468</v>
      </c>
      <c r="AB279" s="34">
        <v>10351.500344245178</v>
      </c>
      <c r="AC279" s="34">
        <v>8475.64</v>
      </c>
      <c r="AD279" s="34">
        <v>184.5</v>
      </c>
      <c r="AE279" s="34">
        <v>0</v>
      </c>
      <c r="AF279" s="34">
        <v>20801.319799299024</v>
      </c>
      <c r="AG279" s="136">
        <v>8323</v>
      </c>
      <c r="AH279" s="34">
        <v>24418.68</v>
      </c>
      <c r="AI279" s="34">
        <v>0</v>
      </c>
      <c r="AJ279" s="34">
        <v>1792.5</v>
      </c>
      <c r="AK279" s="34">
        <v>1792.5</v>
      </c>
      <c r="AL279" s="34">
        <v>8323</v>
      </c>
      <c r="AM279" s="34">
        <v>22626.18</v>
      </c>
      <c r="AN279" s="34">
        <v>14303.18</v>
      </c>
      <c r="AO279" s="34">
        <v>29013.427773000003</v>
      </c>
      <c r="AP279" s="34">
        <v>12917.747773000003</v>
      </c>
      <c r="AQ279" s="34">
        <v>16095.68</v>
      </c>
      <c r="AR279" s="34">
        <v>-11510</v>
      </c>
      <c r="AS279" s="34">
        <v>0</v>
      </c>
    </row>
    <row r="280" spans="2:45" s="1" customFormat="1" ht="12.75" x14ac:dyDescent="0.2">
      <c r="B280" s="31" t="s">
        <v>3798</v>
      </c>
      <c r="C280" s="32" t="s">
        <v>312</v>
      </c>
      <c r="D280" s="31" t="s">
        <v>313</v>
      </c>
      <c r="E280" s="31" t="s">
        <v>13</v>
      </c>
      <c r="F280" s="31" t="s">
        <v>11</v>
      </c>
      <c r="G280" s="31" t="s">
        <v>18</v>
      </c>
      <c r="H280" s="31" t="s">
        <v>91</v>
      </c>
      <c r="I280" s="31" t="s">
        <v>10</v>
      </c>
      <c r="J280" s="31" t="s">
        <v>22</v>
      </c>
      <c r="K280" s="31" t="s">
        <v>314</v>
      </c>
      <c r="L280" s="33">
        <v>166</v>
      </c>
      <c r="M280" s="150">
        <v>5101.4078260000006</v>
      </c>
      <c r="N280" s="34">
        <v>-8704</v>
      </c>
      <c r="O280" s="34">
        <v>8026.5699056510202</v>
      </c>
      <c r="P280" s="30">
        <v>-7063.8053913999993</v>
      </c>
      <c r="Q280" s="35">
        <v>345.755157</v>
      </c>
      <c r="R280" s="36">
        <v>7063.8053913999993</v>
      </c>
      <c r="S280" s="36">
        <v>45.578637714303213</v>
      </c>
      <c r="T280" s="36">
        <v>6112.8455667666694</v>
      </c>
      <c r="U280" s="37">
        <v>13222.3008967968</v>
      </c>
      <c r="V280" s="38">
        <v>13568.056053796799</v>
      </c>
      <c r="W280" s="34">
        <v>13568.056053796799</v>
      </c>
      <c r="X280" s="34">
        <v>7806.1560023653255</v>
      </c>
      <c r="Y280" s="33">
        <v>5761.9000514314739</v>
      </c>
      <c r="Z280" s="144">
        <v>0</v>
      </c>
      <c r="AA280" s="34">
        <v>542.38491879273784</v>
      </c>
      <c r="AB280" s="34">
        <v>736.71089536974523</v>
      </c>
      <c r="AC280" s="34">
        <v>1611.13</v>
      </c>
      <c r="AD280" s="34">
        <v>106.5</v>
      </c>
      <c r="AE280" s="34">
        <v>0</v>
      </c>
      <c r="AF280" s="34">
        <v>2996.7258141624834</v>
      </c>
      <c r="AG280" s="136">
        <v>0</v>
      </c>
      <c r="AH280" s="34">
        <v>2133.7867825999997</v>
      </c>
      <c r="AI280" s="34">
        <v>0</v>
      </c>
      <c r="AJ280" s="34">
        <v>510.14078260000008</v>
      </c>
      <c r="AK280" s="34">
        <v>510.14078260000008</v>
      </c>
      <c r="AL280" s="34">
        <v>0</v>
      </c>
      <c r="AM280" s="34">
        <v>1623.6459999999997</v>
      </c>
      <c r="AN280" s="34">
        <v>1623.6459999999997</v>
      </c>
      <c r="AO280" s="34">
        <v>-7063.8053913999993</v>
      </c>
      <c r="AP280" s="34">
        <v>-9197.5921739999994</v>
      </c>
      <c r="AQ280" s="34">
        <v>2133.7867826000002</v>
      </c>
      <c r="AR280" s="34">
        <v>-8704</v>
      </c>
      <c r="AS280" s="34">
        <v>0</v>
      </c>
    </row>
    <row r="281" spans="2:45" s="1" customFormat="1" ht="12.75" x14ac:dyDescent="0.2">
      <c r="B281" s="31" t="s">
        <v>3798</v>
      </c>
      <c r="C281" s="32" t="s">
        <v>1602</v>
      </c>
      <c r="D281" s="31" t="s">
        <v>1603</v>
      </c>
      <c r="E281" s="31" t="s">
        <v>13</v>
      </c>
      <c r="F281" s="31" t="s">
        <v>11</v>
      </c>
      <c r="G281" s="31" t="s">
        <v>18</v>
      </c>
      <c r="H281" s="31" t="s">
        <v>91</v>
      </c>
      <c r="I281" s="31" t="s">
        <v>10</v>
      </c>
      <c r="J281" s="31" t="s">
        <v>12</v>
      </c>
      <c r="K281" s="31" t="s">
        <v>1604</v>
      </c>
      <c r="L281" s="33">
        <v>1551</v>
      </c>
      <c r="M281" s="150">
        <v>124890.0685430016</v>
      </c>
      <c r="N281" s="34">
        <v>0</v>
      </c>
      <c r="O281" s="34">
        <v>0</v>
      </c>
      <c r="P281" s="30">
        <v>0</v>
      </c>
      <c r="Q281" s="35">
        <v>17632.226609000001</v>
      </c>
      <c r="R281" s="36">
        <v>0</v>
      </c>
      <c r="S281" s="36">
        <v>1524.6270251434428</v>
      </c>
      <c r="T281" s="36">
        <v>1577.3729748565572</v>
      </c>
      <c r="U281" s="37">
        <v>3102.0167275450253</v>
      </c>
      <c r="V281" s="38">
        <v>20734.243336545027</v>
      </c>
      <c r="W281" s="34">
        <v>20734.243336545027</v>
      </c>
      <c r="X281" s="34">
        <v>2858.6756721434431</v>
      </c>
      <c r="Y281" s="33">
        <v>17875.567664401584</v>
      </c>
      <c r="Z281" s="144">
        <v>0</v>
      </c>
      <c r="AA281" s="34">
        <v>2186.2048164094163</v>
      </c>
      <c r="AB281" s="34">
        <v>6397.2933782437149</v>
      </c>
      <c r="AC281" s="34">
        <v>6501.35</v>
      </c>
      <c r="AD281" s="34">
        <v>0</v>
      </c>
      <c r="AE281" s="34">
        <v>143.15</v>
      </c>
      <c r="AF281" s="34">
        <v>15227.998194653132</v>
      </c>
      <c r="AG281" s="136">
        <v>0</v>
      </c>
      <c r="AH281" s="34">
        <v>0</v>
      </c>
      <c r="AI281" s="34">
        <v>0</v>
      </c>
      <c r="AJ281" s="34">
        <v>0</v>
      </c>
      <c r="AK281" s="34">
        <v>0</v>
      </c>
      <c r="AL281" s="34">
        <v>0</v>
      </c>
      <c r="AM281" s="34">
        <v>0</v>
      </c>
      <c r="AN281" s="34">
        <v>0</v>
      </c>
      <c r="AO281" s="34">
        <v>0</v>
      </c>
      <c r="AP281" s="34">
        <v>0</v>
      </c>
      <c r="AQ281" s="34">
        <v>0</v>
      </c>
      <c r="AR281" s="34">
        <v>0</v>
      </c>
      <c r="AS281" s="34">
        <v>0</v>
      </c>
    </row>
    <row r="282" spans="2:45" s="1" customFormat="1" ht="12.75" x14ac:dyDescent="0.2">
      <c r="B282" s="31" t="s">
        <v>3798</v>
      </c>
      <c r="C282" s="32" t="s">
        <v>1046</v>
      </c>
      <c r="D282" s="31" t="s">
        <v>1047</v>
      </c>
      <c r="E282" s="31" t="s">
        <v>13</v>
      </c>
      <c r="F282" s="31" t="s">
        <v>11</v>
      </c>
      <c r="G282" s="31" t="s">
        <v>18</v>
      </c>
      <c r="H282" s="31" t="s">
        <v>91</v>
      </c>
      <c r="I282" s="31" t="s">
        <v>10</v>
      </c>
      <c r="J282" s="31" t="s">
        <v>22</v>
      </c>
      <c r="K282" s="31" t="s">
        <v>1048</v>
      </c>
      <c r="L282" s="33">
        <v>785</v>
      </c>
      <c r="M282" s="150">
        <v>13290.819413000001</v>
      </c>
      <c r="N282" s="34">
        <v>3036</v>
      </c>
      <c r="O282" s="34">
        <v>0</v>
      </c>
      <c r="P282" s="30">
        <v>24296.904413</v>
      </c>
      <c r="Q282" s="35">
        <v>521.43914900000004</v>
      </c>
      <c r="R282" s="36">
        <v>0</v>
      </c>
      <c r="S282" s="36">
        <v>571.53683200021942</v>
      </c>
      <c r="T282" s="36">
        <v>998.46316799978058</v>
      </c>
      <c r="U282" s="37">
        <v>1570.0084662300742</v>
      </c>
      <c r="V282" s="38">
        <v>2091.447615230074</v>
      </c>
      <c r="W282" s="34">
        <v>26388.352028230074</v>
      </c>
      <c r="X282" s="34">
        <v>1071.6315600002199</v>
      </c>
      <c r="Y282" s="33">
        <v>25316.720468229854</v>
      </c>
      <c r="Z282" s="144">
        <v>0</v>
      </c>
      <c r="AA282" s="34">
        <v>1061.1535483299681</v>
      </c>
      <c r="AB282" s="34">
        <v>3411.6943560881937</v>
      </c>
      <c r="AC282" s="34">
        <v>3290.49</v>
      </c>
      <c r="AD282" s="34">
        <v>0</v>
      </c>
      <c r="AE282" s="34">
        <v>0</v>
      </c>
      <c r="AF282" s="34">
        <v>7763.337904418162</v>
      </c>
      <c r="AG282" s="136">
        <v>292</v>
      </c>
      <c r="AH282" s="34">
        <v>7970.0849999999991</v>
      </c>
      <c r="AI282" s="34">
        <v>292</v>
      </c>
      <c r="AJ282" s="34">
        <v>292</v>
      </c>
      <c r="AK282" s="34">
        <v>0</v>
      </c>
      <c r="AL282" s="34">
        <v>0</v>
      </c>
      <c r="AM282" s="34">
        <v>7678.0849999999991</v>
      </c>
      <c r="AN282" s="34">
        <v>7678.0849999999991</v>
      </c>
      <c r="AO282" s="34">
        <v>24296.904413</v>
      </c>
      <c r="AP282" s="34">
        <v>16618.819413000001</v>
      </c>
      <c r="AQ282" s="34">
        <v>7678.0849999999991</v>
      </c>
      <c r="AR282" s="34">
        <v>2623</v>
      </c>
      <c r="AS282" s="34">
        <v>413</v>
      </c>
    </row>
    <row r="283" spans="2:45" s="1" customFormat="1" ht="12.75" x14ac:dyDescent="0.2">
      <c r="B283" s="31" t="s">
        <v>3798</v>
      </c>
      <c r="C283" s="32" t="s">
        <v>1952</v>
      </c>
      <c r="D283" s="31" t="s">
        <v>1953</v>
      </c>
      <c r="E283" s="31" t="s">
        <v>13</v>
      </c>
      <c r="F283" s="31" t="s">
        <v>11</v>
      </c>
      <c r="G283" s="31" t="s">
        <v>18</v>
      </c>
      <c r="H283" s="31" t="s">
        <v>91</v>
      </c>
      <c r="I283" s="31" t="s">
        <v>10</v>
      </c>
      <c r="J283" s="31" t="s">
        <v>22</v>
      </c>
      <c r="K283" s="31" t="s">
        <v>1954</v>
      </c>
      <c r="L283" s="33">
        <v>370</v>
      </c>
      <c r="M283" s="150">
        <v>14183.939237999999</v>
      </c>
      <c r="N283" s="34">
        <v>-16819</v>
      </c>
      <c r="O283" s="34">
        <v>16534.822606948204</v>
      </c>
      <c r="P283" s="30">
        <v>-6178.8907620000018</v>
      </c>
      <c r="Q283" s="35">
        <v>697.94468900000004</v>
      </c>
      <c r="R283" s="36">
        <v>6178.8907620000018</v>
      </c>
      <c r="S283" s="36">
        <v>340.82581942870235</v>
      </c>
      <c r="T283" s="36">
        <v>13238.642729179279</v>
      </c>
      <c r="U283" s="37">
        <v>19758.465857624422</v>
      </c>
      <c r="V283" s="38">
        <v>20456.410546624422</v>
      </c>
      <c r="W283" s="34">
        <v>20456.410546624422</v>
      </c>
      <c r="X283" s="34">
        <v>16774.148921376905</v>
      </c>
      <c r="Y283" s="33">
        <v>3682.2616252475163</v>
      </c>
      <c r="Z283" s="144">
        <v>0</v>
      </c>
      <c r="AA283" s="34">
        <v>591.11042110552171</v>
      </c>
      <c r="AB283" s="34">
        <v>2259.4707932435776</v>
      </c>
      <c r="AC283" s="34">
        <v>1550.93</v>
      </c>
      <c r="AD283" s="34">
        <v>0</v>
      </c>
      <c r="AE283" s="34">
        <v>0</v>
      </c>
      <c r="AF283" s="34">
        <v>4401.5112143490996</v>
      </c>
      <c r="AG283" s="136">
        <v>0</v>
      </c>
      <c r="AH283" s="34">
        <v>3805.1699999999992</v>
      </c>
      <c r="AI283" s="34">
        <v>0</v>
      </c>
      <c r="AJ283" s="34">
        <v>186.20000000000002</v>
      </c>
      <c r="AK283" s="34">
        <v>186.20000000000002</v>
      </c>
      <c r="AL283" s="34">
        <v>0</v>
      </c>
      <c r="AM283" s="34">
        <v>3618.9699999999993</v>
      </c>
      <c r="AN283" s="34">
        <v>3618.9699999999993</v>
      </c>
      <c r="AO283" s="34">
        <v>-6178.8907620000018</v>
      </c>
      <c r="AP283" s="34">
        <v>-9984.060762000001</v>
      </c>
      <c r="AQ283" s="34">
        <v>3805.1699999999992</v>
      </c>
      <c r="AR283" s="34">
        <v>-16819</v>
      </c>
      <c r="AS283" s="34">
        <v>0</v>
      </c>
    </row>
    <row r="284" spans="2:45" s="1" customFormat="1" ht="12.75" x14ac:dyDescent="0.2">
      <c r="B284" s="31" t="s">
        <v>3798</v>
      </c>
      <c r="C284" s="32" t="s">
        <v>2393</v>
      </c>
      <c r="D284" s="31" t="s">
        <v>2394</v>
      </c>
      <c r="E284" s="31" t="s">
        <v>13</v>
      </c>
      <c r="F284" s="31" t="s">
        <v>11</v>
      </c>
      <c r="G284" s="31" t="s">
        <v>18</v>
      </c>
      <c r="H284" s="31" t="s">
        <v>91</v>
      </c>
      <c r="I284" s="31" t="s">
        <v>10</v>
      </c>
      <c r="J284" s="31" t="s">
        <v>22</v>
      </c>
      <c r="K284" s="31" t="s">
        <v>2395</v>
      </c>
      <c r="L284" s="33">
        <v>473</v>
      </c>
      <c r="M284" s="150">
        <v>14821.114628000001</v>
      </c>
      <c r="N284" s="34">
        <v>9862</v>
      </c>
      <c r="O284" s="34">
        <v>0</v>
      </c>
      <c r="P284" s="30">
        <v>29309.527628000003</v>
      </c>
      <c r="Q284" s="35">
        <v>269.17887200000001</v>
      </c>
      <c r="R284" s="36">
        <v>0</v>
      </c>
      <c r="S284" s="36">
        <v>280.60570857153635</v>
      </c>
      <c r="T284" s="36">
        <v>665.3942914284637</v>
      </c>
      <c r="U284" s="37">
        <v>946.00510130805731</v>
      </c>
      <c r="V284" s="38">
        <v>1215.1839733080574</v>
      </c>
      <c r="W284" s="34">
        <v>30524.711601308059</v>
      </c>
      <c r="X284" s="34">
        <v>526.13570357153731</v>
      </c>
      <c r="Y284" s="33">
        <v>29998.575897736522</v>
      </c>
      <c r="Z284" s="144">
        <v>0</v>
      </c>
      <c r="AA284" s="34">
        <v>372.51324993680407</v>
      </c>
      <c r="AB284" s="34">
        <v>3431.294534880532</v>
      </c>
      <c r="AC284" s="34">
        <v>4036.7300000000005</v>
      </c>
      <c r="AD284" s="34">
        <v>570.76816196250002</v>
      </c>
      <c r="AE284" s="34">
        <v>0</v>
      </c>
      <c r="AF284" s="34">
        <v>8411.3059467798375</v>
      </c>
      <c r="AG284" s="136">
        <v>0</v>
      </c>
      <c r="AH284" s="34">
        <v>4626.4129999999996</v>
      </c>
      <c r="AI284" s="34">
        <v>0</v>
      </c>
      <c r="AJ284" s="34">
        <v>0</v>
      </c>
      <c r="AK284" s="34">
        <v>0</v>
      </c>
      <c r="AL284" s="34">
        <v>0</v>
      </c>
      <c r="AM284" s="34">
        <v>4626.4129999999996</v>
      </c>
      <c r="AN284" s="34">
        <v>4626.4129999999996</v>
      </c>
      <c r="AO284" s="34">
        <v>29309.527628000003</v>
      </c>
      <c r="AP284" s="34">
        <v>24683.114628000003</v>
      </c>
      <c r="AQ284" s="34">
        <v>4626.4130000000005</v>
      </c>
      <c r="AR284" s="34">
        <v>9862</v>
      </c>
      <c r="AS284" s="34">
        <v>0</v>
      </c>
    </row>
    <row r="285" spans="2:45" s="1" customFormat="1" ht="12.75" x14ac:dyDescent="0.2">
      <c r="B285" s="31" t="s">
        <v>3798</v>
      </c>
      <c r="C285" s="32" t="s">
        <v>2516</v>
      </c>
      <c r="D285" s="31" t="s">
        <v>2517</v>
      </c>
      <c r="E285" s="31" t="s">
        <v>13</v>
      </c>
      <c r="F285" s="31" t="s">
        <v>11</v>
      </c>
      <c r="G285" s="31" t="s">
        <v>18</v>
      </c>
      <c r="H285" s="31" t="s">
        <v>91</v>
      </c>
      <c r="I285" s="31" t="s">
        <v>10</v>
      </c>
      <c r="J285" s="31" t="s">
        <v>22</v>
      </c>
      <c r="K285" s="31" t="s">
        <v>2518</v>
      </c>
      <c r="L285" s="33">
        <v>900</v>
      </c>
      <c r="M285" s="150">
        <v>28036.908833999998</v>
      </c>
      <c r="N285" s="34">
        <v>-23468</v>
      </c>
      <c r="O285" s="34">
        <v>21630.1469115</v>
      </c>
      <c r="P285" s="30">
        <v>13371.808833999998</v>
      </c>
      <c r="Q285" s="35">
        <v>1284.8432170000001</v>
      </c>
      <c r="R285" s="36">
        <v>0</v>
      </c>
      <c r="S285" s="36">
        <v>839.01165828603655</v>
      </c>
      <c r="T285" s="36">
        <v>6347.9216498311707</v>
      </c>
      <c r="U285" s="37">
        <v>7186.9720636782986</v>
      </c>
      <c r="V285" s="38">
        <v>8471.8152806782982</v>
      </c>
      <c r="W285" s="34">
        <v>21843.624114678296</v>
      </c>
      <c r="X285" s="34">
        <v>9280.7769207860365</v>
      </c>
      <c r="Y285" s="33">
        <v>12562.847193892259</v>
      </c>
      <c r="Z285" s="144">
        <v>0</v>
      </c>
      <c r="AA285" s="34">
        <v>1731.6261615870858</v>
      </c>
      <c r="AB285" s="34">
        <v>2593.9450238794325</v>
      </c>
      <c r="AC285" s="34">
        <v>3772.54</v>
      </c>
      <c r="AD285" s="34">
        <v>412.91574071362999</v>
      </c>
      <c r="AE285" s="34">
        <v>0</v>
      </c>
      <c r="AF285" s="34">
        <v>8511.0269261801495</v>
      </c>
      <c r="AG285" s="136">
        <v>0</v>
      </c>
      <c r="AH285" s="34">
        <v>8802.9</v>
      </c>
      <c r="AI285" s="34">
        <v>0</v>
      </c>
      <c r="AJ285" s="34">
        <v>0</v>
      </c>
      <c r="AK285" s="34">
        <v>0</v>
      </c>
      <c r="AL285" s="34">
        <v>0</v>
      </c>
      <c r="AM285" s="34">
        <v>8802.9</v>
      </c>
      <c r="AN285" s="34">
        <v>8802.9</v>
      </c>
      <c r="AO285" s="34">
        <v>13371.808833999998</v>
      </c>
      <c r="AP285" s="34">
        <v>4568.908833999998</v>
      </c>
      <c r="AQ285" s="34">
        <v>8802.9</v>
      </c>
      <c r="AR285" s="34">
        <v>-23468</v>
      </c>
      <c r="AS285" s="34">
        <v>0</v>
      </c>
    </row>
    <row r="286" spans="2:45" s="1" customFormat="1" ht="12.75" x14ac:dyDescent="0.2">
      <c r="B286" s="31" t="s">
        <v>3798</v>
      </c>
      <c r="C286" s="32" t="s">
        <v>3473</v>
      </c>
      <c r="D286" s="31" t="s">
        <v>3474</v>
      </c>
      <c r="E286" s="31" t="s">
        <v>13</v>
      </c>
      <c r="F286" s="31" t="s">
        <v>11</v>
      </c>
      <c r="G286" s="31" t="s">
        <v>18</v>
      </c>
      <c r="H286" s="31" t="s">
        <v>91</v>
      </c>
      <c r="I286" s="31" t="s">
        <v>10</v>
      </c>
      <c r="J286" s="31" t="s">
        <v>22</v>
      </c>
      <c r="K286" s="31" t="s">
        <v>3475</v>
      </c>
      <c r="L286" s="33">
        <v>381</v>
      </c>
      <c r="M286" s="150">
        <v>10471.713522999999</v>
      </c>
      <c r="N286" s="34">
        <v>468</v>
      </c>
      <c r="O286" s="34">
        <v>0</v>
      </c>
      <c r="P286" s="30">
        <v>14072.274522999998</v>
      </c>
      <c r="Q286" s="35">
        <v>389.20977800000003</v>
      </c>
      <c r="R286" s="36">
        <v>0</v>
      </c>
      <c r="S286" s="36">
        <v>255.14961257152655</v>
      </c>
      <c r="T286" s="36">
        <v>506.85038742847348</v>
      </c>
      <c r="U286" s="37">
        <v>762.00410908746267</v>
      </c>
      <c r="V286" s="38">
        <v>1151.2138870874628</v>
      </c>
      <c r="W286" s="34">
        <v>15223.488410087461</v>
      </c>
      <c r="X286" s="34">
        <v>478.40552357152592</v>
      </c>
      <c r="Y286" s="33">
        <v>14745.082886515935</v>
      </c>
      <c r="Z286" s="144">
        <v>25.522714138151763</v>
      </c>
      <c r="AA286" s="34">
        <v>1817.2744236822625</v>
      </c>
      <c r="AB286" s="34">
        <v>1787.151770533515</v>
      </c>
      <c r="AC286" s="34">
        <v>4452.75</v>
      </c>
      <c r="AD286" s="34">
        <v>70.5586524</v>
      </c>
      <c r="AE286" s="34">
        <v>151.03</v>
      </c>
      <c r="AF286" s="34">
        <v>8304.2875607539299</v>
      </c>
      <c r="AG286" s="136">
        <v>0</v>
      </c>
      <c r="AH286" s="34">
        <v>3726.5609999999997</v>
      </c>
      <c r="AI286" s="34">
        <v>0</v>
      </c>
      <c r="AJ286" s="34">
        <v>0</v>
      </c>
      <c r="AK286" s="34">
        <v>0</v>
      </c>
      <c r="AL286" s="34">
        <v>0</v>
      </c>
      <c r="AM286" s="34">
        <v>3726.5609999999997</v>
      </c>
      <c r="AN286" s="34">
        <v>3726.5609999999997</v>
      </c>
      <c r="AO286" s="34">
        <v>14072.274522999998</v>
      </c>
      <c r="AP286" s="34">
        <v>10345.713522999999</v>
      </c>
      <c r="AQ286" s="34">
        <v>3726.5609999999997</v>
      </c>
      <c r="AR286" s="34">
        <v>468</v>
      </c>
      <c r="AS286" s="34">
        <v>0</v>
      </c>
    </row>
    <row r="287" spans="2:45" s="1" customFormat="1" ht="12.75" x14ac:dyDescent="0.2">
      <c r="B287" s="31" t="s">
        <v>3798</v>
      </c>
      <c r="C287" s="32" t="s">
        <v>444</v>
      </c>
      <c r="D287" s="31" t="s">
        <v>445</v>
      </c>
      <c r="E287" s="31" t="s">
        <v>13</v>
      </c>
      <c r="F287" s="31" t="s">
        <v>11</v>
      </c>
      <c r="G287" s="31" t="s">
        <v>18</v>
      </c>
      <c r="H287" s="31" t="s">
        <v>91</v>
      </c>
      <c r="I287" s="31" t="s">
        <v>10</v>
      </c>
      <c r="J287" s="31" t="s">
        <v>22</v>
      </c>
      <c r="K287" s="31" t="s">
        <v>446</v>
      </c>
      <c r="L287" s="33">
        <v>347</v>
      </c>
      <c r="M287" s="150">
        <v>6900.816225999999</v>
      </c>
      <c r="N287" s="34">
        <v>368</v>
      </c>
      <c r="O287" s="34">
        <v>0</v>
      </c>
      <c r="P287" s="30">
        <v>8090.9048485999992</v>
      </c>
      <c r="Q287" s="35">
        <v>0</v>
      </c>
      <c r="R287" s="36">
        <v>0</v>
      </c>
      <c r="S287" s="36">
        <v>177.81586057149687</v>
      </c>
      <c r="T287" s="36">
        <v>516.18413942850316</v>
      </c>
      <c r="U287" s="37">
        <v>694.00374239724283</v>
      </c>
      <c r="V287" s="38">
        <v>694.00374239724283</v>
      </c>
      <c r="W287" s="34">
        <v>8784.9085909972418</v>
      </c>
      <c r="X287" s="34">
        <v>177.81586057149616</v>
      </c>
      <c r="Y287" s="33">
        <v>8607.0927304257457</v>
      </c>
      <c r="Z287" s="144">
        <v>0</v>
      </c>
      <c r="AA287" s="34">
        <v>1187.0421256725042</v>
      </c>
      <c r="AB287" s="34">
        <v>791.824977365064</v>
      </c>
      <c r="AC287" s="34">
        <v>4001.33</v>
      </c>
      <c r="AD287" s="34">
        <v>249.9085029</v>
      </c>
      <c r="AE287" s="34">
        <v>0</v>
      </c>
      <c r="AF287" s="34">
        <v>6230.1056059375678</v>
      </c>
      <c r="AG287" s="136">
        <v>1234</v>
      </c>
      <c r="AH287" s="34">
        <v>4084.0886225999993</v>
      </c>
      <c r="AI287" s="34">
        <v>0</v>
      </c>
      <c r="AJ287" s="34">
        <v>690.08162259999995</v>
      </c>
      <c r="AK287" s="34">
        <v>690.08162259999995</v>
      </c>
      <c r="AL287" s="34">
        <v>1234</v>
      </c>
      <c r="AM287" s="34">
        <v>3394.0069999999996</v>
      </c>
      <c r="AN287" s="34">
        <v>2160.0069999999996</v>
      </c>
      <c r="AO287" s="34">
        <v>8090.9048485999992</v>
      </c>
      <c r="AP287" s="34">
        <v>5240.8162259999999</v>
      </c>
      <c r="AQ287" s="34">
        <v>2850.0886226000002</v>
      </c>
      <c r="AR287" s="34">
        <v>-5932</v>
      </c>
      <c r="AS287" s="34">
        <v>6300</v>
      </c>
    </row>
    <row r="288" spans="2:45" s="1" customFormat="1" ht="12.75" x14ac:dyDescent="0.2">
      <c r="B288" s="31" t="s">
        <v>3798</v>
      </c>
      <c r="C288" s="32" t="s">
        <v>1686</v>
      </c>
      <c r="D288" s="31" t="s">
        <v>1687</v>
      </c>
      <c r="E288" s="31" t="s">
        <v>13</v>
      </c>
      <c r="F288" s="31" t="s">
        <v>11</v>
      </c>
      <c r="G288" s="31" t="s">
        <v>18</v>
      </c>
      <c r="H288" s="31" t="s">
        <v>91</v>
      </c>
      <c r="I288" s="31" t="s">
        <v>10</v>
      </c>
      <c r="J288" s="31" t="s">
        <v>12</v>
      </c>
      <c r="K288" s="31" t="s">
        <v>1688</v>
      </c>
      <c r="L288" s="33">
        <v>1404</v>
      </c>
      <c r="M288" s="150">
        <v>60585.971595999988</v>
      </c>
      <c r="N288" s="34">
        <v>-12619</v>
      </c>
      <c r="O288" s="34">
        <v>6754.5233260998557</v>
      </c>
      <c r="P288" s="30">
        <v>66904.631595999992</v>
      </c>
      <c r="Q288" s="35">
        <v>3336.4310820000001</v>
      </c>
      <c r="R288" s="36">
        <v>0</v>
      </c>
      <c r="S288" s="36">
        <v>734.60252457171055</v>
      </c>
      <c r="T288" s="36">
        <v>2073.3974754282895</v>
      </c>
      <c r="U288" s="37">
        <v>2808.015142149075</v>
      </c>
      <c r="V288" s="38">
        <v>6144.4462241490746</v>
      </c>
      <c r="W288" s="34">
        <v>73049.077820149061</v>
      </c>
      <c r="X288" s="34">
        <v>1377.3797335717245</v>
      </c>
      <c r="Y288" s="33">
        <v>71671.698086577337</v>
      </c>
      <c r="Z288" s="144">
        <v>0</v>
      </c>
      <c r="AA288" s="34">
        <v>1042.0491627505467</v>
      </c>
      <c r="AB288" s="34">
        <v>10132.108638865513</v>
      </c>
      <c r="AC288" s="34">
        <v>6056.29</v>
      </c>
      <c r="AD288" s="34">
        <v>316.56058705847005</v>
      </c>
      <c r="AE288" s="34">
        <v>816.87</v>
      </c>
      <c r="AF288" s="34">
        <v>18363.87838867453</v>
      </c>
      <c r="AG288" s="136">
        <v>0</v>
      </c>
      <c r="AH288" s="34">
        <v>18937.66</v>
      </c>
      <c r="AI288" s="34">
        <v>0</v>
      </c>
      <c r="AJ288" s="34">
        <v>3226.9</v>
      </c>
      <c r="AK288" s="34">
        <v>3226.9</v>
      </c>
      <c r="AL288" s="34">
        <v>0</v>
      </c>
      <c r="AM288" s="34">
        <v>15710.759999999998</v>
      </c>
      <c r="AN288" s="34">
        <v>15710.759999999998</v>
      </c>
      <c r="AO288" s="34">
        <v>66904.631595999992</v>
      </c>
      <c r="AP288" s="34">
        <v>47966.971595999988</v>
      </c>
      <c r="AQ288" s="34">
        <v>18937.660000000003</v>
      </c>
      <c r="AR288" s="34">
        <v>-12619</v>
      </c>
      <c r="AS288" s="34">
        <v>0</v>
      </c>
    </row>
    <row r="289" spans="2:45" s="1" customFormat="1" ht="12.75" x14ac:dyDescent="0.2">
      <c r="B289" s="31" t="s">
        <v>3798</v>
      </c>
      <c r="C289" s="32" t="s">
        <v>792</v>
      </c>
      <c r="D289" s="31" t="s">
        <v>793</v>
      </c>
      <c r="E289" s="31" t="s">
        <v>13</v>
      </c>
      <c r="F289" s="31" t="s">
        <v>11</v>
      </c>
      <c r="G289" s="31" t="s">
        <v>18</v>
      </c>
      <c r="H289" s="31" t="s">
        <v>91</v>
      </c>
      <c r="I289" s="31" t="s">
        <v>10</v>
      </c>
      <c r="J289" s="31" t="s">
        <v>14</v>
      </c>
      <c r="K289" s="31" t="s">
        <v>794</v>
      </c>
      <c r="L289" s="33">
        <v>8095</v>
      </c>
      <c r="M289" s="150">
        <v>427031.61122299999</v>
      </c>
      <c r="N289" s="34">
        <v>-117571</v>
      </c>
      <c r="O289" s="34">
        <v>44642.018728193289</v>
      </c>
      <c r="P289" s="30">
        <v>315397.94622300001</v>
      </c>
      <c r="Q289" s="35">
        <v>22808.704108999998</v>
      </c>
      <c r="R289" s="36">
        <v>0</v>
      </c>
      <c r="S289" s="36">
        <v>9748.2600228608862</v>
      </c>
      <c r="T289" s="36">
        <v>6441.7399771391138</v>
      </c>
      <c r="U289" s="37">
        <v>16190.087304627325</v>
      </c>
      <c r="V289" s="38">
        <v>38998.791413627325</v>
      </c>
      <c r="W289" s="34">
        <v>354396.73763662734</v>
      </c>
      <c r="X289" s="34">
        <v>18277.987542860908</v>
      </c>
      <c r="Y289" s="33">
        <v>336118.75009376643</v>
      </c>
      <c r="Z289" s="144">
        <v>183.39247530768884</v>
      </c>
      <c r="AA289" s="34">
        <v>28759.915320481523</v>
      </c>
      <c r="AB289" s="34">
        <v>43684.643321998061</v>
      </c>
      <c r="AC289" s="34">
        <v>42008.75</v>
      </c>
      <c r="AD289" s="34">
        <v>2532.7104579879997</v>
      </c>
      <c r="AE289" s="34">
        <v>801.79</v>
      </c>
      <c r="AF289" s="34">
        <v>117971.20157577527</v>
      </c>
      <c r="AG289" s="136">
        <v>99919</v>
      </c>
      <c r="AH289" s="34">
        <v>144088.33500000002</v>
      </c>
      <c r="AI289" s="34">
        <v>55100</v>
      </c>
      <c r="AJ289" s="34">
        <v>55100</v>
      </c>
      <c r="AK289" s="34">
        <v>0</v>
      </c>
      <c r="AL289" s="34">
        <v>44819</v>
      </c>
      <c r="AM289" s="34">
        <v>88988.335000000006</v>
      </c>
      <c r="AN289" s="34">
        <v>44169.335000000006</v>
      </c>
      <c r="AO289" s="34">
        <v>315397.94622300001</v>
      </c>
      <c r="AP289" s="34">
        <v>271228.61122299999</v>
      </c>
      <c r="AQ289" s="34">
        <v>44169.335000000021</v>
      </c>
      <c r="AR289" s="34">
        <v>-117571</v>
      </c>
      <c r="AS289" s="34">
        <v>0</v>
      </c>
    </row>
    <row r="290" spans="2:45" s="1" customFormat="1" ht="12.75" x14ac:dyDescent="0.2">
      <c r="B290" s="31" t="s">
        <v>3798</v>
      </c>
      <c r="C290" s="32" t="s">
        <v>1569</v>
      </c>
      <c r="D290" s="31" t="s">
        <v>1570</v>
      </c>
      <c r="E290" s="31" t="s">
        <v>13</v>
      </c>
      <c r="F290" s="31" t="s">
        <v>11</v>
      </c>
      <c r="G290" s="31" t="s">
        <v>18</v>
      </c>
      <c r="H290" s="31" t="s">
        <v>91</v>
      </c>
      <c r="I290" s="31" t="s">
        <v>10</v>
      </c>
      <c r="J290" s="31" t="s">
        <v>22</v>
      </c>
      <c r="K290" s="31" t="s">
        <v>1571</v>
      </c>
      <c r="L290" s="33">
        <v>105</v>
      </c>
      <c r="M290" s="150">
        <v>4883.9402500000006</v>
      </c>
      <c r="N290" s="34">
        <v>-5717</v>
      </c>
      <c r="O290" s="34">
        <v>3631.8995931416962</v>
      </c>
      <c r="P290" s="30">
        <v>643.04525000000103</v>
      </c>
      <c r="Q290" s="35">
        <v>0</v>
      </c>
      <c r="R290" s="36">
        <v>0</v>
      </c>
      <c r="S290" s="36">
        <v>0</v>
      </c>
      <c r="T290" s="36">
        <v>2504.4680609475222</v>
      </c>
      <c r="U290" s="37">
        <v>2504.4815662996348</v>
      </c>
      <c r="V290" s="38">
        <v>2504.4815662996348</v>
      </c>
      <c r="W290" s="34">
        <v>3147.5268162996358</v>
      </c>
      <c r="X290" s="34">
        <v>2988.8543431416952</v>
      </c>
      <c r="Y290" s="33">
        <v>158.67247315794066</v>
      </c>
      <c r="Z290" s="144">
        <v>0</v>
      </c>
      <c r="AA290" s="34">
        <v>2151.6705831610388</v>
      </c>
      <c r="AB290" s="34">
        <v>921.93933816041306</v>
      </c>
      <c r="AC290" s="34">
        <v>1932.1599999999999</v>
      </c>
      <c r="AD290" s="34">
        <v>0</v>
      </c>
      <c r="AE290" s="34">
        <v>0</v>
      </c>
      <c r="AF290" s="34">
        <v>5005.7699213214519</v>
      </c>
      <c r="AG290" s="136">
        <v>930</v>
      </c>
      <c r="AH290" s="34">
        <v>1476.105</v>
      </c>
      <c r="AI290" s="34">
        <v>0</v>
      </c>
      <c r="AJ290" s="34">
        <v>449.1</v>
      </c>
      <c r="AK290" s="34">
        <v>449.1</v>
      </c>
      <c r="AL290" s="34">
        <v>930</v>
      </c>
      <c r="AM290" s="34">
        <v>1027.0049999999999</v>
      </c>
      <c r="AN290" s="34">
        <v>97.004999999999882</v>
      </c>
      <c r="AO290" s="34">
        <v>643.04525000000103</v>
      </c>
      <c r="AP290" s="34">
        <v>96.940250000001129</v>
      </c>
      <c r="AQ290" s="34">
        <v>546.10500000000002</v>
      </c>
      <c r="AR290" s="34">
        <v>-5717</v>
      </c>
      <c r="AS290" s="34">
        <v>0</v>
      </c>
    </row>
    <row r="291" spans="2:45" s="1" customFormat="1" ht="12.75" x14ac:dyDescent="0.2">
      <c r="B291" s="31" t="s">
        <v>3798</v>
      </c>
      <c r="C291" s="32" t="s">
        <v>3740</v>
      </c>
      <c r="D291" s="31" t="s">
        <v>3741</v>
      </c>
      <c r="E291" s="31" t="s">
        <v>13</v>
      </c>
      <c r="F291" s="31" t="s">
        <v>11</v>
      </c>
      <c r="G291" s="31" t="s">
        <v>18</v>
      </c>
      <c r="H291" s="31" t="s">
        <v>91</v>
      </c>
      <c r="I291" s="31" t="s">
        <v>10</v>
      </c>
      <c r="J291" s="31" t="s">
        <v>22</v>
      </c>
      <c r="K291" s="31" t="s">
        <v>3742</v>
      </c>
      <c r="L291" s="33">
        <v>683</v>
      </c>
      <c r="M291" s="150">
        <v>21876.037060999999</v>
      </c>
      <c r="N291" s="34">
        <v>4385</v>
      </c>
      <c r="O291" s="34">
        <v>0</v>
      </c>
      <c r="P291" s="30">
        <v>3221.4600609999979</v>
      </c>
      <c r="Q291" s="35">
        <v>1392.4609069999999</v>
      </c>
      <c r="R291" s="36">
        <v>0</v>
      </c>
      <c r="S291" s="36">
        <v>1246.4393211433357</v>
      </c>
      <c r="T291" s="36">
        <v>119.56067885666425</v>
      </c>
      <c r="U291" s="37">
        <v>1366.0073661594149</v>
      </c>
      <c r="V291" s="38">
        <v>2758.4682731594148</v>
      </c>
      <c r="W291" s="34">
        <v>5979.9283341594128</v>
      </c>
      <c r="X291" s="34">
        <v>2337.0737271433354</v>
      </c>
      <c r="Y291" s="33">
        <v>3642.8546070160774</v>
      </c>
      <c r="Z291" s="144">
        <v>775.21081589813832</v>
      </c>
      <c r="AA291" s="34">
        <v>1306.4106260807134</v>
      </c>
      <c r="AB291" s="34">
        <v>6069.9934327515493</v>
      </c>
      <c r="AC291" s="34">
        <v>2862.94</v>
      </c>
      <c r="AD291" s="34">
        <v>89.735025974999985</v>
      </c>
      <c r="AE291" s="34">
        <v>107.5</v>
      </c>
      <c r="AF291" s="34">
        <v>11211.789900705402</v>
      </c>
      <c r="AG291" s="136">
        <v>1326</v>
      </c>
      <c r="AH291" s="34">
        <v>7484.4229999999989</v>
      </c>
      <c r="AI291" s="34">
        <v>804</v>
      </c>
      <c r="AJ291" s="34">
        <v>804</v>
      </c>
      <c r="AK291" s="34">
        <v>0</v>
      </c>
      <c r="AL291" s="34">
        <v>522</v>
      </c>
      <c r="AM291" s="34">
        <v>6680.4229999999989</v>
      </c>
      <c r="AN291" s="34">
        <v>6158.4229999999989</v>
      </c>
      <c r="AO291" s="34">
        <v>3221.4600609999979</v>
      </c>
      <c r="AP291" s="34">
        <v>-2936.9629390000009</v>
      </c>
      <c r="AQ291" s="34">
        <v>6158.4229999999989</v>
      </c>
      <c r="AR291" s="34">
        <v>4385</v>
      </c>
      <c r="AS291" s="34">
        <v>0</v>
      </c>
    </row>
    <row r="292" spans="2:45" s="1" customFormat="1" ht="12.75" x14ac:dyDescent="0.2">
      <c r="B292" s="31" t="s">
        <v>3798</v>
      </c>
      <c r="C292" s="32" t="s">
        <v>2573</v>
      </c>
      <c r="D292" s="31" t="s">
        <v>2574</v>
      </c>
      <c r="E292" s="31" t="s">
        <v>13</v>
      </c>
      <c r="F292" s="31" t="s">
        <v>11</v>
      </c>
      <c r="G292" s="31" t="s">
        <v>18</v>
      </c>
      <c r="H292" s="31" t="s">
        <v>91</v>
      </c>
      <c r="I292" s="31" t="s">
        <v>10</v>
      </c>
      <c r="J292" s="31" t="s">
        <v>12</v>
      </c>
      <c r="K292" s="31" t="s">
        <v>2575</v>
      </c>
      <c r="L292" s="33">
        <v>1015</v>
      </c>
      <c r="M292" s="150">
        <v>37964.303507999997</v>
      </c>
      <c r="N292" s="34">
        <v>-10347</v>
      </c>
      <c r="O292" s="34">
        <v>8397</v>
      </c>
      <c r="P292" s="30">
        <v>31801.153507999996</v>
      </c>
      <c r="Q292" s="35">
        <v>2089.6930510000002</v>
      </c>
      <c r="R292" s="36">
        <v>0</v>
      </c>
      <c r="S292" s="36">
        <v>1207.5577485718923</v>
      </c>
      <c r="T292" s="36">
        <v>822.44225142810774</v>
      </c>
      <c r="U292" s="37">
        <v>2030.0109467815607</v>
      </c>
      <c r="V292" s="38">
        <v>4119.7039977815612</v>
      </c>
      <c r="W292" s="34">
        <v>35920.857505781554</v>
      </c>
      <c r="X292" s="34">
        <v>2264.1707785718827</v>
      </c>
      <c r="Y292" s="33">
        <v>33656.686727209672</v>
      </c>
      <c r="Z292" s="144">
        <v>0</v>
      </c>
      <c r="AA292" s="34">
        <v>1277.5800926577188</v>
      </c>
      <c r="AB292" s="34">
        <v>5886.7194463787646</v>
      </c>
      <c r="AC292" s="34">
        <v>4603.53</v>
      </c>
      <c r="AD292" s="34">
        <v>0</v>
      </c>
      <c r="AE292" s="34">
        <v>443.86</v>
      </c>
      <c r="AF292" s="34">
        <v>12211.689539036484</v>
      </c>
      <c r="AG292" s="136">
        <v>5410</v>
      </c>
      <c r="AH292" s="34">
        <v>13307.85</v>
      </c>
      <c r="AI292" s="34">
        <v>198</v>
      </c>
      <c r="AJ292" s="34">
        <v>1950</v>
      </c>
      <c r="AK292" s="34">
        <v>1752</v>
      </c>
      <c r="AL292" s="34">
        <v>5212</v>
      </c>
      <c r="AM292" s="34">
        <v>11357.85</v>
      </c>
      <c r="AN292" s="34">
        <v>6145.85</v>
      </c>
      <c r="AO292" s="34">
        <v>31801.153507999996</v>
      </c>
      <c r="AP292" s="34">
        <v>23903.303507999997</v>
      </c>
      <c r="AQ292" s="34">
        <v>7897.8499999999985</v>
      </c>
      <c r="AR292" s="34">
        <v>-10347</v>
      </c>
      <c r="AS292" s="34">
        <v>0</v>
      </c>
    </row>
    <row r="293" spans="2:45" s="1" customFormat="1" ht="12.75" x14ac:dyDescent="0.2">
      <c r="B293" s="31" t="s">
        <v>3798</v>
      </c>
      <c r="C293" s="32" t="s">
        <v>411</v>
      </c>
      <c r="D293" s="31" t="s">
        <v>412</v>
      </c>
      <c r="E293" s="31" t="s">
        <v>13</v>
      </c>
      <c r="F293" s="31" t="s">
        <v>11</v>
      </c>
      <c r="G293" s="31" t="s">
        <v>18</v>
      </c>
      <c r="H293" s="31" t="s">
        <v>91</v>
      </c>
      <c r="I293" s="31" t="s">
        <v>10</v>
      </c>
      <c r="J293" s="31" t="s">
        <v>12</v>
      </c>
      <c r="K293" s="31" t="s">
        <v>413</v>
      </c>
      <c r="L293" s="33">
        <v>1201</v>
      </c>
      <c r="M293" s="150">
        <v>20158.846172999998</v>
      </c>
      <c r="N293" s="34">
        <v>13353</v>
      </c>
      <c r="O293" s="34">
        <v>0</v>
      </c>
      <c r="P293" s="30">
        <v>17686.036173</v>
      </c>
      <c r="Q293" s="35">
        <v>1980.114589</v>
      </c>
      <c r="R293" s="36">
        <v>0</v>
      </c>
      <c r="S293" s="36">
        <v>2262.5694148580119</v>
      </c>
      <c r="T293" s="36">
        <v>139.4305851419881</v>
      </c>
      <c r="U293" s="37">
        <v>2402.0129527927629</v>
      </c>
      <c r="V293" s="38">
        <v>4382.1275417927627</v>
      </c>
      <c r="W293" s="34">
        <v>22068.163714792761</v>
      </c>
      <c r="X293" s="34">
        <v>4242.3176528580079</v>
      </c>
      <c r="Y293" s="33">
        <v>17825.846061934753</v>
      </c>
      <c r="Z293" s="144">
        <v>0</v>
      </c>
      <c r="AA293" s="34">
        <v>2774.6330322514605</v>
      </c>
      <c r="AB293" s="34">
        <v>7211.9282920955247</v>
      </c>
      <c r="AC293" s="34">
        <v>5034.25</v>
      </c>
      <c r="AD293" s="34">
        <v>0</v>
      </c>
      <c r="AE293" s="34">
        <v>0</v>
      </c>
      <c r="AF293" s="34">
        <v>15020.811324346985</v>
      </c>
      <c r="AG293" s="136">
        <v>7166</v>
      </c>
      <c r="AH293" s="34">
        <v>13849.189999999999</v>
      </c>
      <c r="AI293" s="34">
        <v>410</v>
      </c>
      <c r="AJ293" s="34">
        <v>410</v>
      </c>
      <c r="AK293" s="34">
        <v>0</v>
      </c>
      <c r="AL293" s="34">
        <v>6756</v>
      </c>
      <c r="AM293" s="34">
        <v>13439.189999999999</v>
      </c>
      <c r="AN293" s="34">
        <v>6683.1899999999987</v>
      </c>
      <c r="AO293" s="34">
        <v>17686.036173</v>
      </c>
      <c r="AP293" s="34">
        <v>11002.846173000002</v>
      </c>
      <c r="AQ293" s="34">
        <v>6683.1899999999987</v>
      </c>
      <c r="AR293" s="34">
        <v>13353</v>
      </c>
      <c r="AS293" s="34">
        <v>0</v>
      </c>
    </row>
    <row r="294" spans="2:45" s="1" customFormat="1" ht="12.75" x14ac:dyDescent="0.2">
      <c r="B294" s="31" t="s">
        <v>3798</v>
      </c>
      <c r="C294" s="32" t="s">
        <v>3569</v>
      </c>
      <c r="D294" s="31" t="s">
        <v>3570</v>
      </c>
      <c r="E294" s="31" t="s">
        <v>13</v>
      </c>
      <c r="F294" s="31" t="s">
        <v>11</v>
      </c>
      <c r="G294" s="31" t="s">
        <v>18</v>
      </c>
      <c r="H294" s="31" t="s">
        <v>91</v>
      </c>
      <c r="I294" s="31" t="s">
        <v>10</v>
      </c>
      <c r="J294" s="31" t="s">
        <v>22</v>
      </c>
      <c r="K294" s="31" t="s">
        <v>3571</v>
      </c>
      <c r="L294" s="33">
        <v>541</v>
      </c>
      <c r="M294" s="150">
        <v>13607.451982999999</v>
      </c>
      <c r="N294" s="34">
        <v>-8699</v>
      </c>
      <c r="O294" s="34">
        <v>6341.6791043694793</v>
      </c>
      <c r="P294" s="30">
        <v>-9143.1270170000007</v>
      </c>
      <c r="Q294" s="35">
        <v>641.94393100000002</v>
      </c>
      <c r="R294" s="36">
        <v>9143.1270170000007</v>
      </c>
      <c r="S294" s="36">
        <v>289.5316720001112</v>
      </c>
      <c r="T294" s="36">
        <v>4526.9327618553089</v>
      </c>
      <c r="U294" s="37">
        <v>13959.666727997435</v>
      </c>
      <c r="V294" s="38">
        <v>14601.610658997435</v>
      </c>
      <c r="W294" s="34">
        <v>14601.610658997435</v>
      </c>
      <c r="X294" s="34">
        <v>6495.9472713695905</v>
      </c>
      <c r="Y294" s="33">
        <v>8105.6633876278447</v>
      </c>
      <c r="Z294" s="144">
        <v>0</v>
      </c>
      <c r="AA294" s="34">
        <v>585.93643242030521</v>
      </c>
      <c r="AB294" s="34">
        <v>4619.5086976154162</v>
      </c>
      <c r="AC294" s="34">
        <v>2267.7199999999998</v>
      </c>
      <c r="AD294" s="34">
        <v>515.41999999999996</v>
      </c>
      <c r="AE294" s="34">
        <v>107.75</v>
      </c>
      <c r="AF294" s="34">
        <v>8096.3351300357208</v>
      </c>
      <c r="AG294" s="136">
        <v>990</v>
      </c>
      <c r="AH294" s="34">
        <v>6359.4210000000003</v>
      </c>
      <c r="AI294" s="34">
        <v>0</v>
      </c>
      <c r="AJ294" s="34">
        <v>1067.9000000000001</v>
      </c>
      <c r="AK294" s="34">
        <v>1067.9000000000001</v>
      </c>
      <c r="AL294" s="34">
        <v>990</v>
      </c>
      <c r="AM294" s="34">
        <v>5291.5209999999997</v>
      </c>
      <c r="AN294" s="34">
        <v>4301.5209999999997</v>
      </c>
      <c r="AO294" s="34">
        <v>-9143.1270170000007</v>
      </c>
      <c r="AP294" s="34">
        <v>-14512.548017000001</v>
      </c>
      <c r="AQ294" s="34">
        <v>5369.4210000000003</v>
      </c>
      <c r="AR294" s="34">
        <v>-8699</v>
      </c>
      <c r="AS294" s="34">
        <v>0</v>
      </c>
    </row>
    <row r="295" spans="2:45" s="1" customFormat="1" ht="12.75" x14ac:dyDescent="0.2">
      <c r="B295" s="31" t="s">
        <v>3798</v>
      </c>
      <c r="C295" s="32" t="s">
        <v>1898</v>
      </c>
      <c r="D295" s="31" t="s">
        <v>1899</v>
      </c>
      <c r="E295" s="31" t="s">
        <v>13</v>
      </c>
      <c r="F295" s="31" t="s">
        <v>11</v>
      </c>
      <c r="G295" s="31" t="s">
        <v>18</v>
      </c>
      <c r="H295" s="31" t="s">
        <v>91</v>
      </c>
      <c r="I295" s="31" t="s">
        <v>10</v>
      </c>
      <c r="J295" s="31" t="s">
        <v>22</v>
      </c>
      <c r="K295" s="31" t="s">
        <v>1900</v>
      </c>
      <c r="L295" s="33">
        <v>108</v>
      </c>
      <c r="M295" s="150">
        <v>1942.9560269999999</v>
      </c>
      <c r="N295" s="34">
        <v>1736</v>
      </c>
      <c r="O295" s="34">
        <v>0</v>
      </c>
      <c r="P295" s="30">
        <v>2214.3040270000001</v>
      </c>
      <c r="Q295" s="35">
        <v>0</v>
      </c>
      <c r="R295" s="36">
        <v>0</v>
      </c>
      <c r="S295" s="36">
        <v>36.479408000014004</v>
      </c>
      <c r="T295" s="36">
        <v>179.52059199998598</v>
      </c>
      <c r="U295" s="37">
        <v>216.00116478069808</v>
      </c>
      <c r="V295" s="38">
        <v>216.00116478069808</v>
      </c>
      <c r="W295" s="34">
        <v>2430.3051917806984</v>
      </c>
      <c r="X295" s="34">
        <v>36.479408000013791</v>
      </c>
      <c r="Y295" s="33">
        <v>2393.8257837806846</v>
      </c>
      <c r="Z295" s="144">
        <v>172.00477782992539</v>
      </c>
      <c r="AA295" s="34">
        <v>707.79517664403033</v>
      </c>
      <c r="AB295" s="34">
        <v>760.67284885077174</v>
      </c>
      <c r="AC295" s="34">
        <v>1637.6000000000001</v>
      </c>
      <c r="AD295" s="34">
        <v>0</v>
      </c>
      <c r="AE295" s="34">
        <v>0</v>
      </c>
      <c r="AF295" s="34">
        <v>3278.0728033247278</v>
      </c>
      <c r="AG295" s="136">
        <v>0</v>
      </c>
      <c r="AH295" s="34">
        <v>1056.348</v>
      </c>
      <c r="AI295" s="34">
        <v>0</v>
      </c>
      <c r="AJ295" s="34">
        <v>0</v>
      </c>
      <c r="AK295" s="34">
        <v>0</v>
      </c>
      <c r="AL295" s="34">
        <v>0</v>
      </c>
      <c r="AM295" s="34">
        <v>1056.348</v>
      </c>
      <c r="AN295" s="34">
        <v>1056.348</v>
      </c>
      <c r="AO295" s="34">
        <v>2214.3040270000001</v>
      </c>
      <c r="AP295" s="34">
        <v>1157.9560270000002</v>
      </c>
      <c r="AQ295" s="34">
        <v>1056.348</v>
      </c>
      <c r="AR295" s="34">
        <v>1265</v>
      </c>
      <c r="AS295" s="34">
        <v>471</v>
      </c>
    </row>
    <row r="296" spans="2:45" s="1" customFormat="1" ht="12.75" x14ac:dyDescent="0.2">
      <c r="B296" s="31" t="s">
        <v>3798</v>
      </c>
      <c r="C296" s="32" t="s">
        <v>1464</v>
      </c>
      <c r="D296" s="31" t="s">
        <v>1465</v>
      </c>
      <c r="E296" s="31" t="s">
        <v>13</v>
      </c>
      <c r="F296" s="31" t="s">
        <v>11</v>
      </c>
      <c r="G296" s="31" t="s">
        <v>18</v>
      </c>
      <c r="H296" s="31" t="s">
        <v>91</v>
      </c>
      <c r="I296" s="31" t="s">
        <v>10</v>
      </c>
      <c r="J296" s="31" t="s">
        <v>22</v>
      </c>
      <c r="K296" s="31" t="s">
        <v>1466</v>
      </c>
      <c r="L296" s="33">
        <v>250</v>
      </c>
      <c r="M296" s="150">
        <v>5345.2479990000011</v>
      </c>
      <c r="N296" s="34">
        <v>-19024</v>
      </c>
      <c r="O296" s="34">
        <v>7852.1772942548887</v>
      </c>
      <c r="P296" s="30">
        <v>-11624.977201099999</v>
      </c>
      <c r="Q296" s="35">
        <v>248.985131</v>
      </c>
      <c r="R296" s="36">
        <v>11624.977201099999</v>
      </c>
      <c r="S296" s="36">
        <v>123.98646285719047</v>
      </c>
      <c r="T296" s="36">
        <v>5865.4416765967908</v>
      </c>
      <c r="U296" s="37">
        <v>17614.500326291709</v>
      </c>
      <c r="V296" s="38">
        <v>17863.48545729171</v>
      </c>
      <c r="W296" s="34">
        <v>17863.48545729171</v>
      </c>
      <c r="X296" s="34">
        <v>7944.1549361120815</v>
      </c>
      <c r="Y296" s="33">
        <v>9919.3305211796287</v>
      </c>
      <c r="Z296" s="144">
        <v>0</v>
      </c>
      <c r="AA296" s="34">
        <v>1158.1605951326824</v>
      </c>
      <c r="AB296" s="34">
        <v>1684.280625416694</v>
      </c>
      <c r="AC296" s="34">
        <v>3578.16</v>
      </c>
      <c r="AD296" s="34">
        <v>161</v>
      </c>
      <c r="AE296" s="34">
        <v>372.37</v>
      </c>
      <c r="AF296" s="34">
        <v>6953.9712205493761</v>
      </c>
      <c r="AG296" s="136">
        <v>1600</v>
      </c>
      <c r="AH296" s="34">
        <v>2979.7747998999998</v>
      </c>
      <c r="AI296" s="34">
        <v>0</v>
      </c>
      <c r="AJ296" s="34">
        <v>534.52479990000018</v>
      </c>
      <c r="AK296" s="34">
        <v>534.52479990000018</v>
      </c>
      <c r="AL296" s="34">
        <v>1600</v>
      </c>
      <c r="AM296" s="34">
        <v>2445.2499999999995</v>
      </c>
      <c r="AN296" s="34">
        <v>845.24999999999955</v>
      </c>
      <c r="AO296" s="34">
        <v>-11624.977201099999</v>
      </c>
      <c r="AP296" s="34">
        <v>-13004.752000999999</v>
      </c>
      <c r="AQ296" s="34">
        <v>1379.7747999000003</v>
      </c>
      <c r="AR296" s="34">
        <v>-19024</v>
      </c>
      <c r="AS296" s="34">
        <v>0</v>
      </c>
    </row>
    <row r="297" spans="2:45" s="1" customFormat="1" ht="12.75" x14ac:dyDescent="0.2">
      <c r="B297" s="31" t="s">
        <v>3798</v>
      </c>
      <c r="C297" s="32" t="s">
        <v>2195</v>
      </c>
      <c r="D297" s="31" t="s">
        <v>2196</v>
      </c>
      <c r="E297" s="31" t="s">
        <v>13</v>
      </c>
      <c r="F297" s="31" t="s">
        <v>11</v>
      </c>
      <c r="G297" s="31" t="s">
        <v>18</v>
      </c>
      <c r="H297" s="31" t="s">
        <v>91</v>
      </c>
      <c r="I297" s="31" t="s">
        <v>10</v>
      </c>
      <c r="J297" s="31" t="s">
        <v>22</v>
      </c>
      <c r="K297" s="31" t="s">
        <v>2197</v>
      </c>
      <c r="L297" s="33">
        <v>520</v>
      </c>
      <c r="M297" s="150">
        <v>25718.471697999998</v>
      </c>
      <c r="N297" s="34">
        <v>-35672.36</v>
      </c>
      <c r="O297" s="34">
        <v>20983.209013714793</v>
      </c>
      <c r="P297" s="30">
        <v>5036.3116979999977</v>
      </c>
      <c r="Q297" s="35">
        <v>2001.139009</v>
      </c>
      <c r="R297" s="36">
        <v>0</v>
      </c>
      <c r="S297" s="36">
        <v>736.66464342885422</v>
      </c>
      <c r="T297" s="36">
        <v>12125.506384327999</v>
      </c>
      <c r="U297" s="37">
        <v>12862.240387055688</v>
      </c>
      <c r="V297" s="38">
        <v>14863.379396055689</v>
      </c>
      <c r="W297" s="34">
        <v>19899.691094055685</v>
      </c>
      <c r="X297" s="34">
        <v>15971.586076143649</v>
      </c>
      <c r="Y297" s="33">
        <v>3928.1050179120357</v>
      </c>
      <c r="Z297" s="144">
        <v>0</v>
      </c>
      <c r="AA297" s="34">
        <v>860.12839728804431</v>
      </c>
      <c r="AB297" s="34">
        <v>3572.6112678271566</v>
      </c>
      <c r="AC297" s="34">
        <v>2179.69</v>
      </c>
      <c r="AD297" s="34">
        <v>249</v>
      </c>
      <c r="AE297" s="34">
        <v>1872.39</v>
      </c>
      <c r="AF297" s="34">
        <v>8733.8196651152011</v>
      </c>
      <c r="AG297" s="136">
        <v>19521</v>
      </c>
      <c r="AH297" s="34">
        <v>20149.2</v>
      </c>
      <c r="AI297" s="34">
        <v>0</v>
      </c>
      <c r="AJ297" s="34">
        <v>628.20000000000005</v>
      </c>
      <c r="AK297" s="34">
        <v>628.20000000000005</v>
      </c>
      <c r="AL297" s="34">
        <v>19521</v>
      </c>
      <c r="AM297" s="34">
        <v>19521</v>
      </c>
      <c r="AN297" s="34">
        <v>0</v>
      </c>
      <c r="AO297" s="34">
        <v>5036.3116979999977</v>
      </c>
      <c r="AP297" s="34">
        <v>4408.1116979999979</v>
      </c>
      <c r="AQ297" s="34">
        <v>628.19999999999982</v>
      </c>
      <c r="AR297" s="34">
        <v>-35672.36</v>
      </c>
      <c r="AS297" s="34">
        <v>0</v>
      </c>
    </row>
    <row r="298" spans="2:45" s="1" customFormat="1" ht="12.75" x14ac:dyDescent="0.2">
      <c r="B298" s="31" t="s">
        <v>3798</v>
      </c>
      <c r="C298" s="32" t="s">
        <v>534</v>
      </c>
      <c r="D298" s="31" t="s">
        <v>535</v>
      </c>
      <c r="E298" s="31" t="s">
        <v>13</v>
      </c>
      <c r="F298" s="31" t="s">
        <v>11</v>
      </c>
      <c r="G298" s="31" t="s">
        <v>18</v>
      </c>
      <c r="H298" s="31" t="s">
        <v>91</v>
      </c>
      <c r="I298" s="31" t="s">
        <v>10</v>
      </c>
      <c r="J298" s="31" t="s">
        <v>22</v>
      </c>
      <c r="K298" s="31" t="s">
        <v>536</v>
      </c>
      <c r="L298" s="33">
        <v>152</v>
      </c>
      <c r="M298" s="150">
        <v>4186.0094819999995</v>
      </c>
      <c r="N298" s="34">
        <v>4651</v>
      </c>
      <c r="O298" s="34">
        <v>0</v>
      </c>
      <c r="P298" s="30">
        <v>10323.721482000001</v>
      </c>
      <c r="Q298" s="35">
        <v>0</v>
      </c>
      <c r="R298" s="36">
        <v>0</v>
      </c>
      <c r="S298" s="36">
        <v>202.00565828579187</v>
      </c>
      <c r="T298" s="36">
        <v>101.99434171420813</v>
      </c>
      <c r="U298" s="37">
        <v>304.00163932098246</v>
      </c>
      <c r="V298" s="38">
        <v>304.00163932098246</v>
      </c>
      <c r="W298" s="34">
        <v>10627.723121320983</v>
      </c>
      <c r="X298" s="34">
        <v>202.00565828579238</v>
      </c>
      <c r="Y298" s="33">
        <v>10425.717463035191</v>
      </c>
      <c r="Z298" s="144">
        <v>0</v>
      </c>
      <c r="AA298" s="34">
        <v>1092.4899738586923</v>
      </c>
      <c r="AB298" s="34">
        <v>2091.0856334037639</v>
      </c>
      <c r="AC298" s="34">
        <v>1551.5</v>
      </c>
      <c r="AD298" s="34">
        <v>0</v>
      </c>
      <c r="AE298" s="34">
        <v>0</v>
      </c>
      <c r="AF298" s="34">
        <v>4735.0756072624563</v>
      </c>
      <c r="AG298" s="136">
        <v>0</v>
      </c>
      <c r="AH298" s="34">
        <v>1486.7119999999998</v>
      </c>
      <c r="AI298" s="34">
        <v>0</v>
      </c>
      <c r="AJ298" s="34">
        <v>0</v>
      </c>
      <c r="AK298" s="34">
        <v>0</v>
      </c>
      <c r="AL298" s="34">
        <v>0</v>
      </c>
      <c r="AM298" s="34">
        <v>1486.7119999999998</v>
      </c>
      <c r="AN298" s="34">
        <v>1486.7119999999998</v>
      </c>
      <c r="AO298" s="34">
        <v>10323.721482000001</v>
      </c>
      <c r="AP298" s="34">
        <v>8837.0094820000013</v>
      </c>
      <c r="AQ298" s="34">
        <v>1486.7119999999995</v>
      </c>
      <c r="AR298" s="34">
        <v>4651</v>
      </c>
      <c r="AS298" s="34">
        <v>0</v>
      </c>
    </row>
    <row r="299" spans="2:45" s="1" customFormat="1" ht="12.75" x14ac:dyDescent="0.2">
      <c r="B299" s="31" t="s">
        <v>3798</v>
      </c>
      <c r="C299" s="32" t="s">
        <v>465</v>
      </c>
      <c r="D299" s="31" t="s">
        <v>466</v>
      </c>
      <c r="E299" s="31" t="s">
        <v>13</v>
      </c>
      <c r="F299" s="31" t="s">
        <v>11</v>
      </c>
      <c r="G299" s="31" t="s">
        <v>18</v>
      </c>
      <c r="H299" s="31" t="s">
        <v>91</v>
      </c>
      <c r="I299" s="31" t="s">
        <v>10</v>
      </c>
      <c r="J299" s="31" t="s">
        <v>12</v>
      </c>
      <c r="K299" s="31" t="s">
        <v>467</v>
      </c>
      <c r="L299" s="33">
        <v>1711</v>
      </c>
      <c r="M299" s="150">
        <v>46872.145774999997</v>
      </c>
      <c r="N299" s="34">
        <v>4977</v>
      </c>
      <c r="O299" s="34">
        <v>0</v>
      </c>
      <c r="P299" s="30">
        <v>61286.235774999994</v>
      </c>
      <c r="Q299" s="35">
        <v>2329.0164049999998</v>
      </c>
      <c r="R299" s="36">
        <v>0</v>
      </c>
      <c r="S299" s="36">
        <v>1758.4065942863895</v>
      </c>
      <c r="T299" s="36">
        <v>1663.5934057136105</v>
      </c>
      <c r="U299" s="37">
        <v>3422.0184531460595</v>
      </c>
      <c r="V299" s="38">
        <v>5751.0348581460594</v>
      </c>
      <c r="W299" s="34">
        <v>67037.27063314605</v>
      </c>
      <c r="X299" s="34">
        <v>3297.0123642863909</v>
      </c>
      <c r="Y299" s="33">
        <v>63740.258268859659</v>
      </c>
      <c r="Z299" s="144">
        <v>0</v>
      </c>
      <c r="AA299" s="34">
        <v>1656.8453544568492</v>
      </c>
      <c r="AB299" s="34">
        <v>8992.5095932892491</v>
      </c>
      <c r="AC299" s="34">
        <v>7172.02</v>
      </c>
      <c r="AD299" s="34">
        <v>934.14509452499999</v>
      </c>
      <c r="AE299" s="34">
        <v>771.38</v>
      </c>
      <c r="AF299" s="34">
        <v>19526.9000422711</v>
      </c>
      <c r="AG299" s="136">
        <v>941</v>
      </c>
      <c r="AH299" s="34">
        <v>19146.09</v>
      </c>
      <c r="AI299" s="34">
        <v>0</v>
      </c>
      <c r="AJ299" s="34">
        <v>0</v>
      </c>
      <c r="AK299" s="34">
        <v>0</v>
      </c>
      <c r="AL299" s="34">
        <v>941</v>
      </c>
      <c r="AM299" s="34">
        <v>19146.09</v>
      </c>
      <c r="AN299" s="34">
        <v>18205.09</v>
      </c>
      <c r="AO299" s="34">
        <v>61286.235774999994</v>
      </c>
      <c r="AP299" s="34">
        <v>43081.145774999997</v>
      </c>
      <c r="AQ299" s="34">
        <v>18205.089999999997</v>
      </c>
      <c r="AR299" s="34">
        <v>4977</v>
      </c>
      <c r="AS299" s="34">
        <v>0</v>
      </c>
    </row>
    <row r="300" spans="2:45" s="1" customFormat="1" ht="12.75" x14ac:dyDescent="0.2">
      <c r="B300" s="31" t="s">
        <v>3798</v>
      </c>
      <c r="C300" s="32" t="s">
        <v>3212</v>
      </c>
      <c r="D300" s="31" t="s">
        <v>3213</v>
      </c>
      <c r="E300" s="31" t="s">
        <v>13</v>
      </c>
      <c r="F300" s="31" t="s">
        <v>11</v>
      </c>
      <c r="G300" s="31" t="s">
        <v>18</v>
      </c>
      <c r="H300" s="31" t="s">
        <v>91</v>
      </c>
      <c r="I300" s="31" t="s">
        <v>10</v>
      </c>
      <c r="J300" s="31" t="s">
        <v>22</v>
      </c>
      <c r="K300" s="31" t="s">
        <v>3214</v>
      </c>
      <c r="L300" s="33">
        <v>794</v>
      </c>
      <c r="M300" s="150">
        <v>27190.954567000001</v>
      </c>
      <c r="N300" s="34">
        <v>-9935</v>
      </c>
      <c r="O300" s="34">
        <v>776.99038662082557</v>
      </c>
      <c r="P300" s="30">
        <v>29692.354567000002</v>
      </c>
      <c r="Q300" s="35">
        <v>1222.813664</v>
      </c>
      <c r="R300" s="36">
        <v>0</v>
      </c>
      <c r="S300" s="36">
        <v>651.49040000025013</v>
      </c>
      <c r="T300" s="36">
        <v>936.50959999974987</v>
      </c>
      <c r="U300" s="37">
        <v>1588.0085632951323</v>
      </c>
      <c r="V300" s="38">
        <v>2810.8222272951325</v>
      </c>
      <c r="W300" s="34">
        <v>32503.176794295134</v>
      </c>
      <c r="X300" s="34">
        <v>1221.544500000251</v>
      </c>
      <c r="Y300" s="33">
        <v>31281.632294294883</v>
      </c>
      <c r="Z300" s="144">
        <v>0</v>
      </c>
      <c r="AA300" s="34">
        <v>590.87976047064433</v>
      </c>
      <c r="AB300" s="34">
        <v>6101.074056762749</v>
      </c>
      <c r="AC300" s="34">
        <v>3470</v>
      </c>
      <c r="AD300" s="34">
        <v>1515.4994806875</v>
      </c>
      <c r="AE300" s="34">
        <v>3610.11</v>
      </c>
      <c r="AF300" s="34">
        <v>15287.563297920893</v>
      </c>
      <c r="AG300" s="136">
        <v>16425</v>
      </c>
      <c r="AH300" s="34">
        <v>17022.400000000001</v>
      </c>
      <c r="AI300" s="34">
        <v>734</v>
      </c>
      <c r="AJ300" s="34">
        <v>1331.4</v>
      </c>
      <c r="AK300" s="34">
        <v>597.40000000000009</v>
      </c>
      <c r="AL300" s="34">
        <v>15691</v>
      </c>
      <c r="AM300" s="34">
        <v>15691</v>
      </c>
      <c r="AN300" s="34">
        <v>0</v>
      </c>
      <c r="AO300" s="34">
        <v>29692.354567000002</v>
      </c>
      <c r="AP300" s="34">
        <v>29094.954567000001</v>
      </c>
      <c r="AQ300" s="34">
        <v>597.40000000000146</v>
      </c>
      <c r="AR300" s="34">
        <v>-9935</v>
      </c>
      <c r="AS300" s="34">
        <v>0</v>
      </c>
    </row>
    <row r="301" spans="2:45" s="1" customFormat="1" ht="12.75" x14ac:dyDescent="0.2">
      <c r="B301" s="31" t="s">
        <v>3798</v>
      </c>
      <c r="C301" s="32" t="s">
        <v>360</v>
      </c>
      <c r="D301" s="31" t="s">
        <v>361</v>
      </c>
      <c r="E301" s="31" t="s">
        <v>13</v>
      </c>
      <c r="F301" s="31" t="s">
        <v>11</v>
      </c>
      <c r="G301" s="31" t="s">
        <v>18</v>
      </c>
      <c r="H301" s="31" t="s">
        <v>91</v>
      </c>
      <c r="I301" s="31" t="s">
        <v>10</v>
      </c>
      <c r="J301" s="31" t="s">
        <v>22</v>
      </c>
      <c r="K301" s="31" t="s">
        <v>362</v>
      </c>
      <c r="L301" s="33">
        <v>248</v>
      </c>
      <c r="M301" s="150">
        <v>6271.5716570000004</v>
      </c>
      <c r="N301" s="34">
        <v>-7240</v>
      </c>
      <c r="O301" s="34">
        <v>3200.0006469640161</v>
      </c>
      <c r="P301" s="30">
        <v>-3206.5831772999991</v>
      </c>
      <c r="Q301" s="35">
        <v>576.43252399999994</v>
      </c>
      <c r="R301" s="36">
        <v>3206.5831772999991</v>
      </c>
      <c r="S301" s="36">
        <v>502.90396914305029</v>
      </c>
      <c r="T301" s="36">
        <v>2399.8311280989074</v>
      </c>
      <c r="U301" s="37">
        <v>6109.351219060497</v>
      </c>
      <c r="V301" s="38">
        <v>6685.7837430604968</v>
      </c>
      <c r="W301" s="34">
        <v>6685.7837430604968</v>
      </c>
      <c r="X301" s="34">
        <v>4006.5540381070659</v>
      </c>
      <c r="Y301" s="33">
        <v>2679.2297049534309</v>
      </c>
      <c r="Z301" s="144">
        <v>0</v>
      </c>
      <c r="AA301" s="34">
        <v>942.20387405382121</v>
      </c>
      <c r="AB301" s="34">
        <v>2579.2071512974348</v>
      </c>
      <c r="AC301" s="34">
        <v>1358.83</v>
      </c>
      <c r="AD301" s="34">
        <v>153.5</v>
      </c>
      <c r="AE301" s="34">
        <v>0</v>
      </c>
      <c r="AF301" s="34">
        <v>5033.7410253512562</v>
      </c>
      <c r="AG301" s="136">
        <v>0</v>
      </c>
      <c r="AH301" s="34">
        <v>3052.8451656999996</v>
      </c>
      <c r="AI301" s="34">
        <v>0</v>
      </c>
      <c r="AJ301" s="34">
        <v>627.15716570000006</v>
      </c>
      <c r="AK301" s="34">
        <v>627.15716570000006</v>
      </c>
      <c r="AL301" s="34">
        <v>0</v>
      </c>
      <c r="AM301" s="34">
        <v>2425.6879999999996</v>
      </c>
      <c r="AN301" s="34">
        <v>2425.6879999999996</v>
      </c>
      <c r="AO301" s="34">
        <v>-3206.5831772999991</v>
      </c>
      <c r="AP301" s="34">
        <v>-6259.4283429999987</v>
      </c>
      <c r="AQ301" s="34">
        <v>3052.8451656999996</v>
      </c>
      <c r="AR301" s="34">
        <v>-7240</v>
      </c>
      <c r="AS301" s="34">
        <v>0</v>
      </c>
    </row>
    <row r="302" spans="2:45" s="1" customFormat="1" ht="12.75" x14ac:dyDescent="0.2">
      <c r="B302" s="31" t="s">
        <v>3798</v>
      </c>
      <c r="C302" s="32" t="s">
        <v>1512</v>
      </c>
      <c r="D302" s="31" t="s">
        <v>1513</v>
      </c>
      <c r="E302" s="31" t="s">
        <v>13</v>
      </c>
      <c r="F302" s="31" t="s">
        <v>11</v>
      </c>
      <c r="G302" s="31" t="s">
        <v>18</v>
      </c>
      <c r="H302" s="31" t="s">
        <v>91</v>
      </c>
      <c r="I302" s="31" t="s">
        <v>10</v>
      </c>
      <c r="J302" s="31" t="s">
        <v>22</v>
      </c>
      <c r="K302" s="31" t="s">
        <v>1514</v>
      </c>
      <c r="L302" s="33">
        <v>279</v>
      </c>
      <c r="M302" s="150">
        <v>6189.1302369999994</v>
      </c>
      <c r="N302" s="34">
        <v>1540</v>
      </c>
      <c r="O302" s="34">
        <v>0</v>
      </c>
      <c r="P302" s="30">
        <v>10458.029236999999</v>
      </c>
      <c r="Q302" s="35">
        <v>456.20224200000001</v>
      </c>
      <c r="R302" s="36">
        <v>0</v>
      </c>
      <c r="S302" s="36">
        <v>394.31190857158003</v>
      </c>
      <c r="T302" s="36">
        <v>163.68809142841997</v>
      </c>
      <c r="U302" s="37">
        <v>558.00300901680339</v>
      </c>
      <c r="V302" s="38">
        <v>1014.2052510168035</v>
      </c>
      <c r="W302" s="34">
        <v>11472.234488016802</v>
      </c>
      <c r="X302" s="34">
        <v>739.33482857158015</v>
      </c>
      <c r="Y302" s="33">
        <v>10732.899659445222</v>
      </c>
      <c r="Z302" s="144">
        <v>0</v>
      </c>
      <c r="AA302" s="34">
        <v>1331.6144725045749</v>
      </c>
      <c r="AB302" s="34">
        <v>1929.3901170755635</v>
      </c>
      <c r="AC302" s="34">
        <v>3244.6899999999996</v>
      </c>
      <c r="AD302" s="34">
        <v>0</v>
      </c>
      <c r="AE302" s="34">
        <v>825.61</v>
      </c>
      <c r="AF302" s="34">
        <v>7331.3045895801379</v>
      </c>
      <c r="AG302" s="136">
        <v>0</v>
      </c>
      <c r="AH302" s="34">
        <v>2728.8989999999999</v>
      </c>
      <c r="AI302" s="34">
        <v>0</v>
      </c>
      <c r="AJ302" s="34">
        <v>0</v>
      </c>
      <c r="AK302" s="34">
        <v>0</v>
      </c>
      <c r="AL302" s="34">
        <v>0</v>
      </c>
      <c r="AM302" s="34">
        <v>2728.8989999999999</v>
      </c>
      <c r="AN302" s="34">
        <v>2728.8989999999999</v>
      </c>
      <c r="AO302" s="34">
        <v>10458.029236999999</v>
      </c>
      <c r="AP302" s="34">
        <v>7729.1302369999994</v>
      </c>
      <c r="AQ302" s="34">
        <v>2728.8989999999994</v>
      </c>
      <c r="AR302" s="34">
        <v>1540</v>
      </c>
      <c r="AS302" s="34">
        <v>0</v>
      </c>
    </row>
    <row r="303" spans="2:45" s="1" customFormat="1" ht="12.75" x14ac:dyDescent="0.2">
      <c r="B303" s="31" t="s">
        <v>3798</v>
      </c>
      <c r="C303" s="32" t="s">
        <v>701</v>
      </c>
      <c r="D303" s="31" t="s">
        <v>702</v>
      </c>
      <c r="E303" s="31" t="s">
        <v>13</v>
      </c>
      <c r="F303" s="31" t="s">
        <v>11</v>
      </c>
      <c r="G303" s="31" t="s">
        <v>18</v>
      </c>
      <c r="H303" s="31" t="s">
        <v>91</v>
      </c>
      <c r="I303" s="31" t="s">
        <v>10</v>
      </c>
      <c r="J303" s="31" t="s">
        <v>12</v>
      </c>
      <c r="K303" s="31" t="s">
        <v>703</v>
      </c>
      <c r="L303" s="33">
        <v>2424</v>
      </c>
      <c r="M303" s="150">
        <v>91177.821689000004</v>
      </c>
      <c r="N303" s="34">
        <v>-97971</v>
      </c>
      <c r="O303" s="34">
        <v>45864.853020098999</v>
      </c>
      <c r="P303" s="30">
        <v>52661.721689000005</v>
      </c>
      <c r="Q303" s="35">
        <v>7351.9157709999999</v>
      </c>
      <c r="R303" s="36">
        <v>0</v>
      </c>
      <c r="S303" s="36">
        <v>1334.4134080005124</v>
      </c>
      <c r="T303" s="36">
        <v>3513.5865919994876</v>
      </c>
      <c r="U303" s="37">
        <v>4848.0261428556687</v>
      </c>
      <c r="V303" s="38">
        <v>12199.94191385567</v>
      </c>
      <c r="W303" s="34">
        <v>64861.663602855675</v>
      </c>
      <c r="X303" s="34">
        <v>2502.0251400005145</v>
      </c>
      <c r="Y303" s="33">
        <v>62359.63846285516</v>
      </c>
      <c r="Z303" s="144">
        <v>0</v>
      </c>
      <c r="AA303" s="34">
        <v>2500.5163207780397</v>
      </c>
      <c r="AB303" s="34">
        <v>11102.678984074124</v>
      </c>
      <c r="AC303" s="34">
        <v>10160.709999999999</v>
      </c>
      <c r="AD303" s="34">
        <v>598</v>
      </c>
      <c r="AE303" s="34">
        <v>1330.23</v>
      </c>
      <c r="AF303" s="34">
        <v>25692.135304852163</v>
      </c>
      <c r="AG303" s="136">
        <v>52743</v>
      </c>
      <c r="AH303" s="34">
        <v>59454.9</v>
      </c>
      <c r="AI303" s="34">
        <v>0</v>
      </c>
      <c r="AJ303" s="34">
        <v>6711.9000000000005</v>
      </c>
      <c r="AK303" s="34">
        <v>6711.9000000000005</v>
      </c>
      <c r="AL303" s="34">
        <v>52743</v>
      </c>
      <c r="AM303" s="34">
        <v>52743</v>
      </c>
      <c r="AN303" s="34">
        <v>0</v>
      </c>
      <c r="AO303" s="34">
        <v>52661.721689000005</v>
      </c>
      <c r="AP303" s="34">
        <v>45949.821689000004</v>
      </c>
      <c r="AQ303" s="34">
        <v>6711.9000000000015</v>
      </c>
      <c r="AR303" s="34">
        <v>-97971</v>
      </c>
      <c r="AS303" s="34">
        <v>0</v>
      </c>
    </row>
    <row r="304" spans="2:45" s="1" customFormat="1" ht="12.75" x14ac:dyDescent="0.2">
      <c r="B304" s="31" t="s">
        <v>3798</v>
      </c>
      <c r="C304" s="32" t="s">
        <v>2729</v>
      </c>
      <c r="D304" s="31" t="s">
        <v>2730</v>
      </c>
      <c r="E304" s="31" t="s">
        <v>13</v>
      </c>
      <c r="F304" s="31" t="s">
        <v>11</v>
      </c>
      <c r="G304" s="31" t="s">
        <v>18</v>
      </c>
      <c r="H304" s="31" t="s">
        <v>91</v>
      </c>
      <c r="I304" s="31" t="s">
        <v>10</v>
      </c>
      <c r="J304" s="31" t="s">
        <v>22</v>
      </c>
      <c r="K304" s="31" t="s">
        <v>2731</v>
      </c>
      <c r="L304" s="33">
        <v>611</v>
      </c>
      <c r="M304" s="150">
        <v>13848.069658</v>
      </c>
      <c r="N304" s="34">
        <v>-9754</v>
      </c>
      <c r="O304" s="34">
        <v>4398.5512070939612</v>
      </c>
      <c r="P304" s="30">
        <v>1.0696580000003451</v>
      </c>
      <c r="Q304" s="35">
        <v>645.30218200000002</v>
      </c>
      <c r="R304" s="36">
        <v>0</v>
      </c>
      <c r="S304" s="36">
        <v>182.35358285721287</v>
      </c>
      <c r="T304" s="36">
        <v>3424.9262970939603</v>
      </c>
      <c r="U304" s="37">
        <v>3607.2993322195844</v>
      </c>
      <c r="V304" s="38">
        <v>4252.6015142195847</v>
      </c>
      <c r="W304" s="34">
        <v>4253.6711722195851</v>
      </c>
      <c r="X304" s="34">
        <v>4253.6517199511745</v>
      </c>
      <c r="Y304" s="33">
        <v>1.945226841098702E-2</v>
      </c>
      <c r="Z304" s="144">
        <v>0</v>
      </c>
      <c r="AA304" s="34">
        <v>872.31103517252336</v>
      </c>
      <c r="AB304" s="34">
        <v>3125.2552616414255</v>
      </c>
      <c r="AC304" s="34">
        <v>6305.4699999999993</v>
      </c>
      <c r="AD304" s="34">
        <v>974.82929920000004</v>
      </c>
      <c r="AE304" s="34">
        <v>317.89</v>
      </c>
      <c r="AF304" s="34">
        <v>11595.755596013949</v>
      </c>
      <c r="AG304" s="136">
        <v>10406</v>
      </c>
      <c r="AH304" s="34">
        <v>10406</v>
      </c>
      <c r="AI304" s="34">
        <v>3360</v>
      </c>
      <c r="AJ304" s="34">
        <v>3360</v>
      </c>
      <c r="AK304" s="34">
        <v>0</v>
      </c>
      <c r="AL304" s="34">
        <v>7046</v>
      </c>
      <c r="AM304" s="34">
        <v>7046</v>
      </c>
      <c r="AN304" s="34">
        <v>0</v>
      </c>
      <c r="AO304" s="34">
        <v>1.0696580000003451</v>
      </c>
      <c r="AP304" s="34">
        <v>1.0696580000003451</v>
      </c>
      <c r="AQ304" s="34">
        <v>0</v>
      </c>
      <c r="AR304" s="34">
        <v>-9754</v>
      </c>
      <c r="AS304" s="34">
        <v>0</v>
      </c>
    </row>
    <row r="305" spans="2:45" s="1" customFormat="1" ht="12.75" x14ac:dyDescent="0.2">
      <c r="B305" s="31" t="s">
        <v>3798</v>
      </c>
      <c r="C305" s="32" t="s">
        <v>3488</v>
      </c>
      <c r="D305" s="31" t="s">
        <v>3489</v>
      </c>
      <c r="E305" s="31" t="s">
        <v>13</v>
      </c>
      <c r="F305" s="31" t="s">
        <v>11</v>
      </c>
      <c r="G305" s="31" t="s">
        <v>18</v>
      </c>
      <c r="H305" s="31" t="s">
        <v>91</v>
      </c>
      <c r="I305" s="31" t="s">
        <v>10</v>
      </c>
      <c r="J305" s="31" t="s">
        <v>22</v>
      </c>
      <c r="K305" s="31" t="s">
        <v>3490</v>
      </c>
      <c r="L305" s="33">
        <v>238</v>
      </c>
      <c r="M305" s="150">
        <v>18541.465141999997</v>
      </c>
      <c r="N305" s="34">
        <v>-14760</v>
      </c>
      <c r="O305" s="34">
        <v>13526.434014729379</v>
      </c>
      <c r="P305" s="30">
        <v>1994.8431419999979</v>
      </c>
      <c r="Q305" s="35">
        <v>1627.844857</v>
      </c>
      <c r="R305" s="36">
        <v>0</v>
      </c>
      <c r="S305" s="36">
        <v>219.39696114294139</v>
      </c>
      <c r="T305" s="36">
        <v>8415.6004488592098</v>
      </c>
      <c r="U305" s="37">
        <v>8635.0439742535928</v>
      </c>
      <c r="V305" s="38">
        <v>10262.888831253593</v>
      </c>
      <c r="W305" s="34">
        <v>12257.731973253591</v>
      </c>
      <c r="X305" s="34">
        <v>10507.087658872324</v>
      </c>
      <c r="Y305" s="33">
        <v>1750.6443143812667</v>
      </c>
      <c r="Z305" s="144">
        <v>0</v>
      </c>
      <c r="AA305" s="34">
        <v>1437.0438128106612</v>
      </c>
      <c r="AB305" s="34">
        <v>726.9783380042752</v>
      </c>
      <c r="AC305" s="34">
        <v>2050.0700000000002</v>
      </c>
      <c r="AD305" s="34">
        <v>0</v>
      </c>
      <c r="AE305" s="34">
        <v>0</v>
      </c>
      <c r="AF305" s="34">
        <v>4214.0921508149368</v>
      </c>
      <c r="AG305" s="136">
        <v>0</v>
      </c>
      <c r="AH305" s="34">
        <v>3117.3779999999997</v>
      </c>
      <c r="AI305" s="34">
        <v>0</v>
      </c>
      <c r="AJ305" s="34">
        <v>789.5</v>
      </c>
      <c r="AK305" s="34">
        <v>789.5</v>
      </c>
      <c r="AL305" s="34">
        <v>0</v>
      </c>
      <c r="AM305" s="34">
        <v>2327.8779999999997</v>
      </c>
      <c r="AN305" s="34">
        <v>2327.8779999999997</v>
      </c>
      <c r="AO305" s="34">
        <v>1994.8431419999979</v>
      </c>
      <c r="AP305" s="34">
        <v>-1122.5348580000018</v>
      </c>
      <c r="AQ305" s="34">
        <v>3117.3779999999997</v>
      </c>
      <c r="AR305" s="34">
        <v>-14760</v>
      </c>
      <c r="AS305" s="34">
        <v>0</v>
      </c>
    </row>
    <row r="306" spans="2:45" s="1" customFormat="1" ht="12.75" x14ac:dyDescent="0.2">
      <c r="B306" s="31" t="s">
        <v>3798</v>
      </c>
      <c r="C306" s="32" t="s">
        <v>2099</v>
      </c>
      <c r="D306" s="31" t="s">
        <v>2100</v>
      </c>
      <c r="E306" s="31" t="s">
        <v>13</v>
      </c>
      <c r="F306" s="31" t="s">
        <v>11</v>
      </c>
      <c r="G306" s="31" t="s">
        <v>18</v>
      </c>
      <c r="H306" s="31" t="s">
        <v>91</v>
      </c>
      <c r="I306" s="31" t="s">
        <v>10</v>
      </c>
      <c r="J306" s="31" t="s">
        <v>22</v>
      </c>
      <c r="K306" s="31" t="s">
        <v>2101</v>
      </c>
      <c r="L306" s="33">
        <v>861</v>
      </c>
      <c r="M306" s="150">
        <v>53245.544722999999</v>
      </c>
      <c r="N306" s="34">
        <v>-26252</v>
      </c>
      <c r="O306" s="34">
        <v>11037.497673718148</v>
      </c>
      <c r="P306" s="30">
        <v>7812.344723000002</v>
      </c>
      <c r="Q306" s="35">
        <v>2216.870034</v>
      </c>
      <c r="R306" s="36">
        <v>0</v>
      </c>
      <c r="S306" s="36">
        <v>1342.6177908576583</v>
      </c>
      <c r="T306" s="36">
        <v>1803.7491034872123</v>
      </c>
      <c r="U306" s="37">
        <v>3146.3838611385167</v>
      </c>
      <c r="V306" s="38">
        <v>5363.2538951385168</v>
      </c>
      <c r="W306" s="34">
        <v>13175.59861813852</v>
      </c>
      <c r="X306" s="34">
        <v>4700.4818415758036</v>
      </c>
      <c r="Y306" s="33">
        <v>8475.116776562716</v>
      </c>
      <c r="Z306" s="144">
        <v>0</v>
      </c>
      <c r="AA306" s="34">
        <v>825.95180425024091</v>
      </c>
      <c r="AB306" s="34">
        <v>8247.6630744564518</v>
      </c>
      <c r="AC306" s="34">
        <v>3609.06</v>
      </c>
      <c r="AD306" s="34">
        <v>0</v>
      </c>
      <c r="AE306" s="34">
        <v>0</v>
      </c>
      <c r="AF306" s="34">
        <v>12682.674878706692</v>
      </c>
      <c r="AG306" s="136">
        <v>20501</v>
      </c>
      <c r="AH306" s="34">
        <v>21283.8</v>
      </c>
      <c r="AI306" s="34">
        <v>1668</v>
      </c>
      <c r="AJ306" s="34">
        <v>2450.8000000000002</v>
      </c>
      <c r="AK306" s="34">
        <v>782.80000000000018</v>
      </c>
      <c r="AL306" s="34">
        <v>18833</v>
      </c>
      <c r="AM306" s="34">
        <v>18833</v>
      </c>
      <c r="AN306" s="34">
        <v>0</v>
      </c>
      <c r="AO306" s="34">
        <v>7812.344723000002</v>
      </c>
      <c r="AP306" s="34">
        <v>7029.5447230000018</v>
      </c>
      <c r="AQ306" s="34">
        <v>782.79999999999927</v>
      </c>
      <c r="AR306" s="34">
        <v>-26252</v>
      </c>
      <c r="AS306" s="34">
        <v>0</v>
      </c>
    </row>
    <row r="307" spans="2:45" s="1" customFormat="1" ht="12.75" x14ac:dyDescent="0.2">
      <c r="B307" s="31" t="s">
        <v>3798</v>
      </c>
      <c r="C307" s="32" t="s">
        <v>609</v>
      </c>
      <c r="D307" s="31" t="s">
        <v>610</v>
      </c>
      <c r="E307" s="31" t="s">
        <v>13</v>
      </c>
      <c r="F307" s="31" t="s">
        <v>11</v>
      </c>
      <c r="G307" s="31" t="s">
        <v>18</v>
      </c>
      <c r="H307" s="31" t="s">
        <v>91</v>
      </c>
      <c r="I307" s="31" t="s">
        <v>10</v>
      </c>
      <c r="J307" s="31" t="s">
        <v>22</v>
      </c>
      <c r="K307" s="31" t="s">
        <v>611</v>
      </c>
      <c r="L307" s="33">
        <v>816</v>
      </c>
      <c r="M307" s="150">
        <v>25342.911423999998</v>
      </c>
      <c r="N307" s="34">
        <v>-11399</v>
      </c>
      <c r="O307" s="34">
        <v>8732.5450577965075</v>
      </c>
      <c r="P307" s="30">
        <v>20018.807423999999</v>
      </c>
      <c r="Q307" s="35">
        <v>1042.8255799999999</v>
      </c>
      <c r="R307" s="36">
        <v>0</v>
      </c>
      <c r="S307" s="36">
        <v>546.32164228592399</v>
      </c>
      <c r="T307" s="36">
        <v>1085.6783577140759</v>
      </c>
      <c r="U307" s="37">
        <v>1632.0088005652744</v>
      </c>
      <c r="V307" s="38">
        <v>2674.8343805652744</v>
      </c>
      <c r="W307" s="34">
        <v>22693.641804565272</v>
      </c>
      <c r="X307" s="34">
        <v>1024.3530792859201</v>
      </c>
      <c r="Y307" s="33">
        <v>21669.288725279352</v>
      </c>
      <c r="Z307" s="144">
        <v>0</v>
      </c>
      <c r="AA307" s="34">
        <v>966.17462641097836</v>
      </c>
      <c r="AB307" s="34">
        <v>5384.0984042467398</v>
      </c>
      <c r="AC307" s="34">
        <v>3420.44</v>
      </c>
      <c r="AD307" s="34">
        <v>0</v>
      </c>
      <c r="AE307" s="34">
        <v>0</v>
      </c>
      <c r="AF307" s="34">
        <v>9770.7130306577183</v>
      </c>
      <c r="AG307" s="136">
        <v>0</v>
      </c>
      <c r="AH307" s="34">
        <v>9998.8959999999988</v>
      </c>
      <c r="AI307" s="34">
        <v>0</v>
      </c>
      <c r="AJ307" s="34">
        <v>2017.6000000000001</v>
      </c>
      <c r="AK307" s="34">
        <v>2017.6000000000001</v>
      </c>
      <c r="AL307" s="34">
        <v>0</v>
      </c>
      <c r="AM307" s="34">
        <v>7981.2959999999994</v>
      </c>
      <c r="AN307" s="34">
        <v>7981.2959999999994</v>
      </c>
      <c r="AO307" s="34">
        <v>20018.807423999999</v>
      </c>
      <c r="AP307" s="34">
        <v>10019.911424000002</v>
      </c>
      <c r="AQ307" s="34">
        <v>9998.8960000000006</v>
      </c>
      <c r="AR307" s="34">
        <v>-11399</v>
      </c>
      <c r="AS307" s="34">
        <v>0</v>
      </c>
    </row>
    <row r="308" spans="2:45" s="1" customFormat="1" ht="12.75" x14ac:dyDescent="0.2">
      <c r="B308" s="31" t="s">
        <v>3798</v>
      </c>
      <c r="C308" s="32" t="s">
        <v>1434</v>
      </c>
      <c r="D308" s="31" t="s">
        <v>1435</v>
      </c>
      <c r="E308" s="31" t="s">
        <v>13</v>
      </c>
      <c r="F308" s="31" t="s">
        <v>11</v>
      </c>
      <c r="G308" s="31" t="s">
        <v>18</v>
      </c>
      <c r="H308" s="31" t="s">
        <v>91</v>
      </c>
      <c r="I308" s="31" t="s">
        <v>10</v>
      </c>
      <c r="J308" s="31" t="s">
        <v>22</v>
      </c>
      <c r="K308" s="31" t="s">
        <v>1436</v>
      </c>
      <c r="L308" s="33">
        <v>383</v>
      </c>
      <c r="M308" s="150">
        <v>10062.326301999999</v>
      </c>
      <c r="N308" s="34">
        <v>-6460</v>
      </c>
      <c r="O308" s="34">
        <v>4405.8482240579488</v>
      </c>
      <c r="P308" s="30">
        <v>1193.7493019999993</v>
      </c>
      <c r="Q308" s="35">
        <v>681.77836400000001</v>
      </c>
      <c r="R308" s="36">
        <v>0</v>
      </c>
      <c r="S308" s="36">
        <v>305.2416960001172</v>
      </c>
      <c r="T308" s="36">
        <v>2327.5828647057283</v>
      </c>
      <c r="U308" s="37">
        <v>2632.8387582207984</v>
      </c>
      <c r="V308" s="38">
        <v>3314.6171222207986</v>
      </c>
      <c r="W308" s="34">
        <v>4508.3664242207979</v>
      </c>
      <c r="X308" s="34">
        <v>3369.7352220580674</v>
      </c>
      <c r="Y308" s="33">
        <v>1138.6312021627305</v>
      </c>
      <c r="Z308" s="144">
        <v>0</v>
      </c>
      <c r="AA308" s="34">
        <v>528.79380500743684</v>
      </c>
      <c r="AB308" s="34">
        <v>935.89860615317286</v>
      </c>
      <c r="AC308" s="34">
        <v>1605.43</v>
      </c>
      <c r="AD308" s="34">
        <v>104</v>
      </c>
      <c r="AE308" s="34">
        <v>0</v>
      </c>
      <c r="AF308" s="34">
        <v>3174.1224111606098</v>
      </c>
      <c r="AG308" s="136">
        <v>0</v>
      </c>
      <c r="AH308" s="34">
        <v>4539.4229999999998</v>
      </c>
      <c r="AI308" s="34">
        <v>0</v>
      </c>
      <c r="AJ308" s="34">
        <v>793.30000000000007</v>
      </c>
      <c r="AK308" s="34">
        <v>793.30000000000007</v>
      </c>
      <c r="AL308" s="34">
        <v>0</v>
      </c>
      <c r="AM308" s="34">
        <v>3746.1229999999996</v>
      </c>
      <c r="AN308" s="34">
        <v>3746.1229999999996</v>
      </c>
      <c r="AO308" s="34">
        <v>1193.7493019999993</v>
      </c>
      <c r="AP308" s="34">
        <v>-3345.6736980000005</v>
      </c>
      <c r="AQ308" s="34">
        <v>4539.4229999999998</v>
      </c>
      <c r="AR308" s="34">
        <v>-6460</v>
      </c>
      <c r="AS308" s="34">
        <v>0</v>
      </c>
    </row>
    <row r="309" spans="2:45" s="1" customFormat="1" ht="12.75" x14ac:dyDescent="0.2">
      <c r="B309" s="31" t="s">
        <v>3798</v>
      </c>
      <c r="C309" s="32" t="s">
        <v>1997</v>
      </c>
      <c r="D309" s="31" t="s">
        <v>1998</v>
      </c>
      <c r="E309" s="31" t="s">
        <v>13</v>
      </c>
      <c r="F309" s="31" t="s">
        <v>11</v>
      </c>
      <c r="G309" s="31" t="s">
        <v>18</v>
      </c>
      <c r="H309" s="31" t="s">
        <v>91</v>
      </c>
      <c r="I309" s="31" t="s">
        <v>10</v>
      </c>
      <c r="J309" s="31" t="s">
        <v>12</v>
      </c>
      <c r="K309" s="31" t="s">
        <v>1999</v>
      </c>
      <c r="L309" s="33">
        <v>2981</v>
      </c>
      <c r="M309" s="150">
        <v>126912.62908499999</v>
      </c>
      <c r="N309" s="34">
        <v>-166912</v>
      </c>
      <c r="O309" s="34">
        <v>122576.19845410575</v>
      </c>
      <c r="P309" s="30">
        <v>-12074.980915000007</v>
      </c>
      <c r="Q309" s="35">
        <v>5014.6695970000001</v>
      </c>
      <c r="R309" s="36">
        <v>12074.980915000007</v>
      </c>
      <c r="S309" s="36">
        <v>4425.4872102874142</v>
      </c>
      <c r="T309" s="36">
        <v>108216.48096310573</v>
      </c>
      <c r="U309" s="37">
        <v>124717.62162494419</v>
      </c>
      <c r="V309" s="38">
        <v>129732.29122194419</v>
      </c>
      <c r="W309" s="34">
        <v>129732.29122194419</v>
      </c>
      <c r="X309" s="34">
        <v>129731.61868539316</v>
      </c>
      <c r="Y309" s="33">
        <v>0.6725365510355914</v>
      </c>
      <c r="Z309" s="144">
        <v>0</v>
      </c>
      <c r="AA309" s="34">
        <v>5239.7015292229662</v>
      </c>
      <c r="AB309" s="34">
        <v>20579.4567970348</v>
      </c>
      <c r="AC309" s="34">
        <v>12495.5</v>
      </c>
      <c r="AD309" s="34">
        <v>295</v>
      </c>
      <c r="AE309" s="34">
        <v>1352.4</v>
      </c>
      <c r="AF309" s="34">
        <v>39962.058326257764</v>
      </c>
      <c r="AG309" s="136">
        <v>58716</v>
      </c>
      <c r="AH309" s="34">
        <v>60681.39</v>
      </c>
      <c r="AI309" s="34">
        <v>27324</v>
      </c>
      <c r="AJ309" s="34">
        <v>27324</v>
      </c>
      <c r="AK309" s="34">
        <v>0</v>
      </c>
      <c r="AL309" s="34">
        <v>31392</v>
      </c>
      <c r="AM309" s="34">
        <v>33357.39</v>
      </c>
      <c r="AN309" s="34">
        <v>1965.3899999999994</v>
      </c>
      <c r="AO309" s="34">
        <v>-12074.980915000007</v>
      </c>
      <c r="AP309" s="34">
        <v>-14040.370915000007</v>
      </c>
      <c r="AQ309" s="34">
        <v>1965.3899999999994</v>
      </c>
      <c r="AR309" s="34">
        <v>-166912</v>
      </c>
      <c r="AS309" s="34">
        <v>0</v>
      </c>
    </row>
    <row r="310" spans="2:45" s="1" customFormat="1" ht="12.75" x14ac:dyDescent="0.2">
      <c r="B310" s="31" t="s">
        <v>3798</v>
      </c>
      <c r="C310" s="32" t="s">
        <v>2231</v>
      </c>
      <c r="D310" s="31" t="s">
        <v>2232</v>
      </c>
      <c r="E310" s="31" t="s">
        <v>13</v>
      </c>
      <c r="F310" s="31" t="s">
        <v>11</v>
      </c>
      <c r="G310" s="31" t="s">
        <v>18</v>
      </c>
      <c r="H310" s="31" t="s">
        <v>91</v>
      </c>
      <c r="I310" s="31" t="s">
        <v>10</v>
      </c>
      <c r="J310" s="31" t="s">
        <v>14</v>
      </c>
      <c r="K310" s="31" t="s">
        <v>2233</v>
      </c>
      <c r="L310" s="33">
        <v>5553</v>
      </c>
      <c r="M310" s="150">
        <v>155075.15692800004</v>
      </c>
      <c r="N310" s="34">
        <v>-141212</v>
      </c>
      <c r="O310" s="34">
        <v>43321.565830149193</v>
      </c>
      <c r="P310" s="30">
        <v>230395.67262080003</v>
      </c>
      <c r="Q310" s="35">
        <v>7265.4131120000002</v>
      </c>
      <c r="R310" s="36">
        <v>0</v>
      </c>
      <c r="S310" s="36">
        <v>2184.8730342865533</v>
      </c>
      <c r="T310" s="36">
        <v>8921.1269657134471</v>
      </c>
      <c r="U310" s="37">
        <v>11106.059889140892</v>
      </c>
      <c r="V310" s="38">
        <v>18371.47300114089</v>
      </c>
      <c r="W310" s="34">
        <v>248767.14562194093</v>
      </c>
      <c r="X310" s="34">
        <v>4096.6369392865454</v>
      </c>
      <c r="Y310" s="33">
        <v>244670.50868265438</v>
      </c>
      <c r="Z310" s="144">
        <v>0</v>
      </c>
      <c r="AA310" s="34">
        <v>18346.82238131413</v>
      </c>
      <c r="AB310" s="34">
        <v>77332.692131373624</v>
      </c>
      <c r="AC310" s="34">
        <v>23276.58</v>
      </c>
      <c r="AD310" s="34">
        <v>1160.0406160625</v>
      </c>
      <c r="AE310" s="34">
        <v>798.27</v>
      </c>
      <c r="AF310" s="34">
        <v>120914.40512875025</v>
      </c>
      <c r="AG310" s="136">
        <v>201025</v>
      </c>
      <c r="AH310" s="34">
        <v>216532.51569279999</v>
      </c>
      <c r="AI310" s="34">
        <v>0</v>
      </c>
      <c r="AJ310" s="34">
        <v>15507.515692800005</v>
      </c>
      <c r="AK310" s="34">
        <v>15507.515692800005</v>
      </c>
      <c r="AL310" s="34">
        <v>201025</v>
      </c>
      <c r="AM310" s="34">
        <v>201025</v>
      </c>
      <c r="AN310" s="34">
        <v>0</v>
      </c>
      <c r="AO310" s="34">
        <v>230395.67262080003</v>
      </c>
      <c r="AP310" s="34">
        <v>214888.15692800004</v>
      </c>
      <c r="AQ310" s="34">
        <v>15507.515692799992</v>
      </c>
      <c r="AR310" s="34">
        <v>-177517</v>
      </c>
      <c r="AS310" s="34">
        <v>36305</v>
      </c>
    </row>
    <row r="311" spans="2:45" s="1" customFormat="1" ht="12.75" x14ac:dyDescent="0.2">
      <c r="B311" s="31" t="s">
        <v>3798</v>
      </c>
      <c r="C311" s="32" t="s">
        <v>2828</v>
      </c>
      <c r="D311" s="31" t="s">
        <v>2829</v>
      </c>
      <c r="E311" s="31" t="s">
        <v>13</v>
      </c>
      <c r="F311" s="31" t="s">
        <v>11</v>
      </c>
      <c r="G311" s="31" t="s">
        <v>18</v>
      </c>
      <c r="H311" s="31" t="s">
        <v>91</v>
      </c>
      <c r="I311" s="31" t="s">
        <v>10</v>
      </c>
      <c r="J311" s="31" t="s">
        <v>22</v>
      </c>
      <c r="K311" s="31" t="s">
        <v>2830</v>
      </c>
      <c r="L311" s="33">
        <v>568</v>
      </c>
      <c r="M311" s="150">
        <v>11584.003120000001</v>
      </c>
      <c r="N311" s="34">
        <v>5168</v>
      </c>
      <c r="O311" s="34">
        <v>0</v>
      </c>
      <c r="P311" s="30">
        <v>22307.611120000001</v>
      </c>
      <c r="Q311" s="35">
        <v>587.20741299999997</v>
      </c>
      <c r="R311" s="36">
        <v>0</v>
      </c>
      <c r="S311" s="36">
        <v>648.97379657167778</v>
      </c>
      <c r="T311" s="36">
        <v>487.02620342832222</v>
      </c>
      <c r="U311" s="37">
        <v>1136.0061258836713</v>
      </c>
      <c r="V311" s="38">
        <v>1723.2135388836714</v>
      </c>
      <c r="W311" s="34">
        <v>24030.824658883674</v>
      </c>
      <c r="X311" s="34">
        <v>1216.8258685716792</v>
      </c>
      <c r="Y311" s="33">
        <v>22813.998790311995</v>
      </c>
      <c r="Z311" s="144">
        <v>0</v>
      </c>
      <c r="AA311" s="34">
        <v>1612.0294663984196</v>
      </c>
      <c r="AB311" s="34">
        <v>3566.5810547329593</v>
      </c>
      <c r="AC311" s="34">
        <v>4846.8599999999997</v>
      </c>
      <c r="AD311" s="34">
        <v>0</v>
      </c>
      <c r="AE311" s="34">
        <v>0</v>
      </c>
      <c r="AF311" s="34">
        <v>10025.470521131378</v>
      </c>
      <c r="AG311" s="136">
        <v>0</v>
      </c>
      <c r="AH311" s="34">
        <v>5555.6079999999993</v>
      </c>
      <c r="AI311" s="34">
        <v>0</v>
      </c>
      <c r="AJ311" s="34">
        <v>0</v>
      </c>
      <c r="AK311" s="34">
        <v>0</v>
      </c>
      <c r="AL311" s="34">
        <v>0</v>
      </c>
      <c r="AM311" s="34">
        <v>5555.6079999999993</v>
      </c>
      <c r="AN311" s="34">
        <v>5555.6079999999993</v>
      </c>
      <c r="AO311" s="34">
        <v>22307.611120000001</v>
      </c>
      <c r="AP311" s="34">
        <v>16752.003120000001</v>
      </c>
      <c r="AQ311" s="34">
        <v>5555.6080000000002</v>
      </c>
      <c r="AR311" s="34">
        <v>5168</v>
      </c>
      <c r="AS311" s="34">
        <v>0</v>
      </c>
    </row>
    <row r="312" spans="2:45" s="1" customFormat="1" ht="12.75" x14ac:dyDescent="0.2">
      <c r="B312" s="31" t="s">
        <v>3798</v>
      </c>
      <c r="C312" s="32" t="s">
        <v>1880</v>
      </c>
      <c r="D312" s="31" t="s">
        <v>1881</v>
      </c>
      <c r="E312" s="31" t="s">
        <v>13</v>
      </c>
      <c r="F312" s="31" t="s">
        <v>11</v>
      </c>
      <c r="G312" s="31" t="s">
        <v>18</v>
      </c>
      <c r="H312" s="31" t="s">
        <v>146</v>
      </c>
      <c r="I312" s="31" t="s">
        <v>10</v>
      </c>
      <c r="J312" s="31" t="s">
        <v>22</v>
      </c>
      <c r="K312" s="31" t="s">
        <v>1882</v>
      </c>
      <c r="L312" s="33">
        <v>323</v>
      </c>
      <c r="M312" s="150">
        <v>15106.203569999998</v>
      </c>
      <c r="N312" s="34">
        <v>-13597</v>
      </c>
      <c r="O312" s="34">
        <v>13323.3</v>
      </c>
      <c r="P312" s="30">
        <v>2023.1665699999976</v>
      </c>
      <c r="Q312" s="35">
        <v>970.83844599999998</v>
      </c>
      <c r="R312" s="36">
        <v>0</v>
      </c>
      <c r="S312" s="36">
        <v>370.73746285728521</v>
      </c>
      <c r="T312" s="36">
        <v>8903.8487306668303</v>
      </c>
      <c r="U312" s="37">
        <v>9274.6362067601385</v>
      </c>
      <c r="V312" s="38">
        <v>10245.474652760138</v>
      </c>
      <c r="W312" s="34">
        <v>12268.641222760136</v>
      </c>
      <c r="X312" s="34">
        <v>11348.823006857287</v>
      </c>
      <c r="Y312" s="33">
        <v>919.81821590284926</v>
      </c>
      <c r="Z312" s="144">
        <v>0</v>
      </c>
      <c r="AA312" s="34">
        <v>1108.4149687803661</v>
      </c>
      <c r="AB312" s="34">
        <v>1504.0177731186129</v>
      </c>
      <c r="AC312" s="34">
        <v>2524.5700000000002</v>
      </c>
      <c r="AD312" s="34">
        <v>358</v>
      </c>
      <c r="AE312" s="34">
        <v>0</v>
      </c>
      <c r="AF312" s="34">
        <v>5495.0027418989794</v>
      </c>
      <c r="AG312" s="136">
        <v>1153</v>
      </c>
      <c r="AH312" s="34">
        <v>3432.9629999999993</v>
      </c>
      <c r="AI312" s="34">
        <v>0</v>
      </c>
      <c r="AJ312" s="34">
        <v>273.7</v>
      </c>
      <c r="AK312" s="34">
        <v>273.7</v>
      </c>
      <c r="AL312" s="34">
        <v>1153</v>
      </c>
      <c r="AM312" s="34">
        <v>3159.2629999999995</v>
      </c>
      <c r="AN312" s="34">
        <v>2006.2629999999995</v>
      </c>
      <c r="AO312" s="34">
        <v>2023.1665699999976</v>
      </c>
      <c r="AP312" s="34">
        <v>-256.79643000000215</v>
      </c>
      <c r="AQ312" s="34">
        <v>2279.9629999999997</v>
      </c>
      <c r="AR312" s="34">
        <v>-13597</v>
      </c>
      <c r="AS312" s="34">
        <v>0</v>
      </c>
    </row>
    <row r="313" spans="2:45" s="1" customFormat="1" ht="12.75" x14ac:dyDescent="0.2">
      <c r="B313" s="31" t="s">
        <v>3798</v>
      </c>
      <c r="C313" s="32" t="s">
        <v>2519</v>
      </c>
      <c r="D313" s="31" t="s">
        <v>2520</v>
      </c>
      <c r="E313" s="31" t="s">
        <v>13</v>
      </c>
      <c r="F313" s="31" t="s">
        <v>11</v>
      </c>
      <c r="G313" s="31" t="s">
        <v>18</v>
      </c>
      <c r="H313" s="31" t="s">
        <v>146</v>
      </c>
      <c r="I313" s="31" t="s">
        <v>10</v>
      </c>
      <c r="J313" s="31" t="s">
        <v>12</v>
      </c>
      <c r="K313" s="31" t="s">
        <v>2521</v>
      </c>
      <c r="L313" s="33">
        <v>3065</v>
      </c>
      <c r="M313" s="150">
        <v>86346.276007000008</v>
      </c>
      <c r="N313" s="34">
        <v>-26978</v>
      </c>
      <c r="O313" s="34">
        <v>11228.449204172421</v>
      </c>
      <c r="P313" s="30">
        <v>60777.726007000005</v>
      </c>
      <c r="Q313" s="35">
        <v>7593.8155489999999</v>
      </c>
      <c r="R313" s="36">
        <v>0</v>
      </c>
      <c r="S313" s="36">
        <v>6607.7304342882517</v>
      </c>
      <c r="T313" s="36">
        <v>-25.81767319030223</v>
      </c>
      <c r="U313" s="37">
        <v>6581.9482540837853</v>
      </c>
      <c r="V313" s="38">
        <v>14175.763803083784</v>
      </c>
      <c r="W313" s="34">
        <v>74953.489810083789</v>
      </c>
      <c r="X313" s="34">
        <v>12389.494564288252</v>
      </c>
      <c r="Y313" s="33">
        <v>62563.995245795537</v>
      </c>
      <c r="Z313" s="144">
        <v>0</v>
      </c>
      <c r="AA313" s="34">
        <v>4982.336627394332</v>
      </c>
      <c r="AB313" s="34">
        <v>18350.732940121317</v>
      </c>
      <c r="AC313" s="34">
        <v>12847.6</v>
      </c>
      <c r="AD313" s="34">
        <v>1570.9658109</v>
      </c>
      <c r="AE313" s="34">
        <v>55.5</v>
      </c>
      <c r="AF313" s="34">
        <v>37807.135378415653</v>
      </c>
      <c r="AG313" s="136">
        <v>35143</v>
      </c>
      <c r="AH313" s="34">
        <v>38808.449999999997</v>
      </c>
      <c r="AI313" s="34">
        <v>2067</v>
      </c>
      <c r="AJ313" s="34">
        <v>4511.1000000000004</v>
      </c>
      <c r="AK313" s="34">
        <v>2444.1000000000004</v>
      </c>
      <c r="AL313" s="34">
        <v>33076</v>
      </c>
      <c r="AM313" s="34">
        <v>34297.35</v>
      </c>
      <c r="AN313" s="34">
        <v>1221.3499999999985</v>
      </c>
      <c r="AO313" s="34">
        <v>60777.726007000005</v>
      </c>
      <c r="AP313" s="34">
        <v>57112.276007000008</v>
      </c>
      <c r="AQ313" s="34">
        <v>3665.4499999999971</v>
      </c>
      <c r="AR313" s="34">
        <v>-26978</v>
      </c>
      <c r="AS313" s="34">
        <v>0</v>
      </c>
    </row>
    <row r="314" spans="2:45" s="1" customFormat="1" ht="12.75" x14ac:dyDescent="0.2">
      <c r="B314" s="31" t="s">
        <v>3798</v>
      </c>
      <c r="C314" s="32" t="s">
        <v>2612</v>
      </c>
      <c r="D314" s="31" t="s">
        <v>2613</v>
      </c>
      <c r="E314" s="31" t="s">
        <v>13</v>
      </c>
      <c r="F314" s="31" t="s">
        <v>11</v>
      </c>
      <c r="G314" s="31" t="s">
        <v>18</v>
      </c>
      <c r="H314" s="31" t="s">
        <v>146</v>
      </c>
      <c r="I314" s="31" t="s">
        <v>10</v>
      </c>
      <c r="J314" s="31" t="s">
        <v>12</v>
      </c>
      <c r="K314" s="31" t="s">
        <v>2614</v>
      </c>
      <c r="L314" s="33">
        <v>1144</v>
      </c>
      <c r="M314" s="150">
        <v>40833.410403999995</v>
      </c>
      <c r="N314" s="34">
        <v>-27669.1</v>
      </c>
      <c r="O314" s="34">
        <v>8882.9367803380374</v>
      </c>
      <c r="P314" s="30">
        <v>46296.710403999998</v>
      </c>
      <c r="Q314" s="35">
        <v>2143.0799830000001</v>
      </c>
      <c r="R314" s="36">
        <v>0</v>
      </c>
      <c r="S314" s="36">
        <v>1733.4831954292374</v>
      </c>
      <c r="T314" s="36">
        <v>554.51680457076259</v>
      </c>
      <c r="U314" s="37">
        <v>2288.0123380473942</v>
      </c>
      <c r="V314" s="38">
        <v>4431.0923210473939</v>
      </c>
      <c r="W314" s="34">
        <v>50727.80272504739</v>
      </c>
      <c r="X314" s="34">
        <v>3250.2809914292302</v>
      </c>
      <c r="Y314" s="33">
        <v>47477.521733618159</v>
      </c>
      <c r="Z314" s="144">
        <v>0</v>
      </c>
      <c r="AA314" s="34">
        <v>1318.5004731220592</v>
      </c>
      <c r="AB314" s="34">
        <v>10006.292493200548</v>
      </c>
      <c r="AC314" s="34">
        <v>4795.32</v>
      </c>
      <c r="AD314" s="34">
        <v>0</v>
      </c>
      <c r="AE314" s="34">
        <v>0</v>
      </c>
      <c r="AF314" s="34">
        <v>16120.112966322607</v>
      </c>
      <c r="AG314" s="136">
        <v>33882</v>
      </c>
      <c r="AH314" s="34">
        <v>35928.400000000001</v>
      </c>
      <c r="AI314" s="34">
        <v>0</v>
      </c>
      <c r="AJ314" s="34">
        <v>2046.4</v>
      </c>
      <c r="AK314" s="34">
        <v>2046.4</v>
      </c>
      <c r="AL314" s="34">
        <v>33882</v>
      </c>
      <c r="AM314" s="34">
        <v>33882</v>
      </c>
      <c r="AN314" s="34">
        <v>0</v>
      </c>
      <c r="AO314" s="34">
        <v>46296.710403999998</v>
      </c>
      <c r="AP314" s="34">
        <v>44250.310403999996</v>
      </c>
      <c r="AQ314" s="34">
        <v>2046.4000000000015</v>
      </c>
      <c r="AR314" s="34">
        <v>-28612</v>
      </c>
      <c r="AS314" s="34">
        <v>942.90000000000146</v>
      </c>
    </row>
    <row r="315" spans="2:45" s="1" customFormat="1" ht="12.75" x14ac:dyDescent="0.2">
      <c r="B315" s="31" t="s">
        <v>3798</v>
      </c>
      <c r="C315" s="32" t="s">
        <v>627</v>
      </c>
      <c r="D315" s="31" t="s">
        <v>628</v>
      </c>
      <c r="E315" s="31" t="s">
        <v>13</v>
      </c>
      <c r="F315" s="31" t="s">
        <v>11</v>
      </c>
      <c r="G315" s="31" t="s">
        <v>18</v>
      </c>
      <c r="H315" s="31" t="s">
        <v>146</v>
      </c>
      <c r="I315" s="31" t="s">
        <v>13</v>
      </c>
      <c r="J315" s="31" t="s">
        <v>15</v>
      </c>
      <c r="K315" s="31" t="s">
        <v>146</v>
      </c>
      <c r="L315" s="33">
        <v>44208</v>
      </c>
      <c r="M315" s="150">
        <v>2762587.4866240001</v>
      </c>
      <c r="N315" s="34">
        <v>-2059147</v>
      </c>
      <c r="O315" s="34">
        <v>1310386.5496849776</v>
      </c>
      <c r="P315" s="30">
        <v>671900.48662400013</v>
      </c>
      <c r="Q315" s="35">
        <v>202096.29816400001</v>
      </c>
      <c r="R315" s="36">
        <v>0</v>
      </c>
      <c r="S315" s="36">
        <v>88443.361428605393</v>
      </c>
      <c r="T315" s="36">
        <v>419678.50518062175</v>
      </c>
      <c r="U315" s="37">
        <v>508124.60665803502</v>
      </c>
      <c r="V315" s="38">
        <v>710220.90482203499</v>
      </c>
      <c r="W315" s="34">
        <v>1382121.3914460351</v>
      </c>
      <c r="X315" s="34">
        <v>679609.00882558268</v>
      </c>
      <c r="Y315" s="33">
        <v>702512.38262045244</v>
      </c>
      <c r="Z315" s="144">
        <v>0</v>
      </c>
      <c r="AA315" s="34">
        <v>407111.8448084296</v>
      </c>
      <c r="AB315" s="34">
        <v>628582.81863495649</v>
      </c>
      <c r="AC315" s="34">
        <v>185307.25</v>
      </c>
      <c r="AD315" s="34">
        <v>114149.38361296136</v>
      </c>
      <c r="AE315" s="34">
        <v>44054.58</v>
      </c>
      <c r="AF315" s="34">
        <v>1379205.8770563474</v>
      </c>
      <c r="AG315" s="136">
        <v>1088662</v>
      </c>
      <c r="AH315" s="34">
        <v>1088662</v>
      </c>
      <c r="AI315" s="34">
        <v>591880</v>
      </c>
      <c r="AJ315" s="34">
        <v>591880</v>
      </c>
      <c r="AK315" s="34">
        <v>0</v>
      </c>
      <c r="AL315" s="34">
        <v>496782</v>
      </c>
      <c r="AM315" s="34">
        <v>496782</v>
      </c>
      <c r="AN315" s="34">
        <v>0</v>
      </c>
      <c r="AO315" s="34">
        <v>671900.48662400013</v>
      </c>
      <c r="AP315" s="34">
        <v>671900.48662400013</v>
      </c>
      <c r="AQ315" s="34">
        <v>0</v>
      </c>
      <c r="AR315" s="34">
        <v>-2059147</v>
      </c>
      <c r="AS315" s="34">
        <v>0</v>
      </c>
    </row>
    <row r="316" spans="2:45" s="1" customFormat="1" ht="12.75" x14ac:dyDescent="0.2">
      <c r="B316" s="31" t="s">
        <v>3798</v>
      </c>
      <c r="C316" s="32" t="s">
        <v>219</v>
      </c>
      <c r="D316" s="31" t="s">
        <v>220</v>
      </c>
      <c r="E316" s="31" t="s">
        <v>13</v>
      </c>
      <c r="F316" s="31" t="s">
        <v>11</v>
      </c>
      <c r="G316" s="31" t="s">
        <v>18</v>
      </c>
      <c r="H316" s="31" t="s">
        <v>146</v>
      </c>
      <c r="I316" s="31" t="s">
        <v>10</v>
      </c>
      <c r="J316" s="31" t="s">
        <v>22</v>
      </c>
      <c r="K316" s="31" t="s">
        <v>221</v>
      </c>
      <c r="L316" s="33">
        <v>874</v>
      </c>
      <c r="M316" s="150">
        <v>22056.199490999999</v>
      </c>
      <c r="N316" s="34">
        <v>-56108</v>
      </c>
      <c r="O316" s="34">
        <v>22850.379088360787</v>
      </c>
      <c r="P316" s="30">
        <v>-25345.006508999999</v>
      </c>
      <c r="Q316" s="35">
        <v>701.64335300000005</v>
      </c>
      <c r="R316" s="36">
        <v>25345.006508999999</v>
      </c>
      <c r="S316" s="36">
        <v>363.89290857156834</v>
      </c>
      <c r="T316" s="36">
        <v>17558.181676409491</v>
      </c>
      <c r="U316" s="37">
        <v>43267.314411855696</v>
      </c>
      <c r="V316" s="38">
        <v>43968.957764855695</v>
      </c>
      <c r="W316" s="34">
        <v>43968.957764855695</v>
      </c>
      <c r="X316" s="34">
        <v>23149.441233932368</v>
      </c>
      <c r="Y316" s="33">
        <v>20819.516530923327</v>
      </c>
      <c r="Z316" s="144">
        <v>0</v>
      </c>
      <c r="AA316" s="34">
        <v>1565.8416678651065</v>
      </c>
      <c r="AB316" s="34">
        <v>3742.4900772871397</v>
      </c>
      <c r="AC316" s="34">
        <v>3663.56</v>
      </c>
      <c r="AD316" s="34">
        <v>458.5</v>
      </c>
      <c r="AE316" s="34">
        <v>0</v>
      </c>
      <c r="AF316" s="34">
        <v>9430.3917451522466</v>
      </c>
      <c r="AG316" s="136">
        <v>0</v>
      </c>
      <c r="AH316" s="34">
        <v>8706.7939999999999</v>
      </c>
      <c r="AI316" s="34">
        <v>0</v>
      </c>
      <c r="AJ316" s="34">
        <v>158.20000000000002</v>
      </c>
      <c r="AK316" s="34">
        <v>158.20000000000002</v>
      </c>
      <c r="AL316" s="34">
        <v>0</v>
      </c>
      <c r="AM316" s="34">
        <v>8548.5939999999991</v>
      </c>
      <c r="AN316" s="34">
        <v>8548.5939999999991</v>
      </c>
      <c r="AO316" s="34">
        <v>-25345.006508999999</v>
      </c>
      <c r="AP316" s="34">
        <v>-34051.800509000001</v>
      </c>
      <c r="AQ316" s="34">
        <v>8706.7940000000017</v>
      </c>
      <c r="AR316" s="34">
        <v>-56108</v>
      </c>
      <c r="AS316" s="34">
        <v>0</v>
      </c>
    </row>
    <row r="317" spans="2:45" s="1" customFormat="1" ht="12.75" x14ac:dyDescent="0.2">
      <c r="B317" s="31" t="s">
        <v>3798</v>
      </c>
      <c r="C317" s="32" t="s">
        <v>2771</v>
      </c>
      <c r="D317" s="31" t="s">
        <v>2772</v>
      </c>
      <c r="E317" s="31" t="s">
        <v>13</v>
      </c>
      <c r="F317" s="31" t="s">
        <v>11</v>
      </c>
      <c r="G317" s="31" t="s">
        <v>18</v>
      </c>
      <c r="H317" s="31" t="s">
        <v>146</v>
      </c>
      <c r="I317" s="31" t="s">
        <v>10</v>
      </c>
      <c r="J317" s="31" t="s">
        <v>22</v>
      </c>
      <c r="K317" s="31" t="s">
        <v>2773</v>
      </c>
      <c r="L317" s="33">
        <v>885</v>
      </c>
      <c r="M317" s="150">
        <v>28370.158014000004</v>
      </c>
      <c r="N317" s="34">
        <v>-12719</v>
      </c>
      <c r="O317" s="34">
        <v>3654.3889845200374</v>
      </c>
      <c r="P317" s="30">
        <v>26752.543014000003</v>
      </c>
      <c r="Q317" s="35">
        <v>2401.943295</v>
      </c>
      <c r="R317" s="36">
        <v>0</v>
      </c>
      <c r="S317" s="36">
        <v>1315.9753885719338</v>
      </c>
      <c r="T317" s="36">
        <v>454.02461142806624</v>
      </c>
      <c r="U317" s="37">
        <v>1770.0095447307203</v>
      </c>
      <c r="V317" s="38">
        <v>4171.9528397307204</v>
      </c>
      <c r="W317" s="34">
        <v>30924.495853730725</v>
      </c>
      <c r="X317" s="34">
        <v>2467.453853571933</v>
      </c>
      <c r="Y317" s="33">
        <v>28457.042000158792</v>
      </c>
      <c r="Z317" s="144">
        <v>0</v>
      </c>
      <c r="AA317" s="34">
        <v>2276.5650246084224</v>
      </c>
      <c r="AB317" s="34">
        <v>4952.2270954530932</v>
      </c>
      <c r="AC317" s="34">
        <v>3709.67</v>
      </c>
      <c r="AD317" s="34">
        <v>430.7105828</v>
      </c>
      <c r="AE317" s="34">
        <v>0</v>
      </c>
      <c r="AF317" s="34">
        <v>11369.172702861515</v>
      </c>
      <c r="AG317" s="136">
        <v>0</v>
      </c>
      <c r="AH317" s="34">
        <v>11101.385</v>
      </c>
      <c r="AI317" s="34">
        <v>0</v>
      </c>
      <c r="AJ317" s="34">
        <v>2445.2000000000003</v>
      </c>
      <c r="AK317" s="34">
        <v>2445.2000000000003</v>
      </c>
      <c r="AL317" s="34">
        <v>0</v>
      </c>
      <c r="AM317" s="34">
        <v>8656.1849999999995</v>
      </c>
      <c r="AN317" s="34">
        <v>8656.1849999999995</v>
      </c>
      <c r="AO317" s="34">
        <v>26752.543014000003</v>
      </c>
      <c r="AP317" s="34">
        <v>15651.158014000002</v>
      </c>
      <c r="AQ317" s="34">
        <v>11101.385000000002</v>
      </c>
      <c r="AR317" s="34">
        <v>-12719</v>
      </c>
      <c r="AS317" s="34">
        <v>0</v>
      </c>
    </row>
    <row r="318" spans="2:45" s="1" customFormat="1" ht="12.75" x14ac:dyDescent="0.2">
      <c r="B318" s="31" t="s">
        <v>3798</v>
      </c>
      <c r="C318" s="32" t="s">
        <v>3776</v>
      </c>
      <c r="D318" s="31" t="s">
        <v>3777</v>
      </c>
      <c r="E318" s="31" t="s">
        <v>13</v>
      </c>
      <c r="F318" s="31" t="s">
        <v>11</v>
      </c>
      <c r="G318" s="31" t="s">
        <v>18</v>
      </c>
      <c r="H318" s="31" t="s">
        <v>146</v>
      </c>
      <c r="I318" s="31" t="s">
        <v>10</v>
      </c>
      <c r="J318" s="31" t="s">
        <v>12</v>
      </c>
      <c r="K318" s="31" t="s">
        <v>3778</v>
      </c>
      <c r="L318" s="33">
        <v>2021</v>
      </c>
      <c r="M318" s="150">
        <v>79553.060102999996</v>
      </c>
      <c r="N318" s="34">
        <v>-37518</v>
      </c>
      <c r="O318" s="34">
        <v>17423.126380503851</v>
      </c>
      <c r="P318" s="30">
        <v>55418.96010299999</v>
      </c>
      <c r="Q318" s="35">
        <v>5691.4809939999996</v>
      </c>
      <c r="R318" s="36">
        <v>0</v>
      </c>
      <c r="S318" s="36">
        <v>3371.7370788584376</v>
      </c>
      <c r="T318" s="36">
        <v>670.2629211415624</v>
      </c>
      <c r="U318" s="37">
        <v>4042.0217964980634</v>
      </c>
      <c r="V318" s="38">
        <v>9733.5027904980634</v>
      </c>
      <c r="W318" s="34">
        <v>65152.462893498057</v>
      </c>
      <c r="X318" s="34">
        <v>6322.0070228584445</v>
      </c>
      <c r="Y318" s="33">
        <v>58830.455870639613</v>
      </c>
      <c r="Z318" s="144">
        <v>0</v>
      </c>
      <c r="AA318" s="34">
        <v>4631.549266791033</v>
      </c>
      <c r="AB318" s="34">
        <v>12024.141625547249</v>
      </c>
      <c r="AC318" s="34">
        <v>8471.4500000000007</v>
      </c>
      <c r="AD318" s="34">
        <v>1227.9649999999999</v>
      </c>
      <c r="AE318" s="34">
        <v>458.75</v>
      </c>
      <c r="AF318" s="34">
        <v>26813.855892338281</v>
      </c>
      <c r="AG318" s="136">
        <v>25954</v>
      </c>
      <c r="AH318" s="34">
        <v>28390.9</v>
      </c>
      <c r="AI318" s="34">
        <v>0</v>
      </c>
      <c r="AJ318" s="34">
        <v>2436.9</v>
      </c>
      <c r="AK318" s="34">
        <v>2436.9</v>
      </c>
      <c r="AL318" s="34">
        <v>25954</v>
      </c>
      <c r="AM318" s="34">
        <v>25954</v>
      </c>
      <c r="AN318" s="34">
        <v>0</v>
      </c>
      <c r="AO318" s="34">
        <v>55418.96010299999</v>
      </c>
      <c r="AP318" s="34">
        <v>52982.060102999989</v>
      </c>
      <c r="AQ318" s="34">
        <v>2436.9000000000015</v>
      </c>
      <c r="AR318" s="34">
        <v>-37518</v>
      </c>
      <c r="AS318" s="34">
        <v>0</v>
      </c>
    </row>
    <row r="319" spans="2:45" s="1" customFormat="1" ht="12.75" x14ac:dyDescent="0.2">
      <c r="B319" s="31" t="s">
        <v>3798</v>
      </c>
      <c r="C319" s="32" t="s">
        <v>3242</v>
      </c>
      <c r="D319" s="31" t="s">
        <v>3243</v>
      </c>
      <c r="E319" s="31" t="s">
        <v>13</v>
      </c>
      <c r="F319" s="31" t="s">
        <v>11</v>
      </c>
      <c r="G319" s="31" t="s">
        <v>18</v>
      </c>
      <c r="H319" s="31" t="s">
        <v>146</v>
      </c>
      <c r="I319" s="31" t="s">
        <v>10</v>
      </c>
      <c r="J319" s="31" t="s">
        <v>22</v>
      </c>
      <c r="K319" s="31" t="s">
        <v>3244</v>
      </c>
      <c r="L319" s="33">
        <v>142</v>
      </c>
      <c r="M319" s="150">
        <v>10363.197033</v>
      </c>
      <c r="N319" s="34">
        <v>481</v>
      </c>
      <c r="O319" s="34">
        <v>0</v>
      </c>
      <c r="P319" s="30">
        <v>11233.099033</v>
      </c>
      <c r="Q319" s="35">
        <v>404.79832900000002</v>
      </c>
      <c r="R319" s="36">
        <v>0</v>
      </c>
      <c r="S319" s="36">
        <v>287.23493600011028</v>
      </c>
      <c r="T319" s="36">
        <v>-0.17482352901970444</v>
      </c>
      <c r="U319" s="37">
        <v>287.06166044367484</v>
      </c>
      <c r="V319" s="38">
        <v>691.85998944367486</v>
      </c>
      <c r="W319" s="34">
        <v>11924.959022443676</v>
      </c>
      <c r="X319" s="34">
        <v>538.56550500011144</v>
      </c>
      <c r="Y319" s="33">
        <v>11386.393517443565</v>
      </c>
      <c r="Z319" s="144">
        <v>0</v>
      </c>
      <c r="AA319" s="34">
        <v>1696.5742664124425</v>
      </c>
      <c r="AB319" s="34">
        <v>1463.3555456929184</v>
      </c>
      <c r="AC319" s="34">
        <v>1018.1600000000001</v>
      </c>
      <c r="AD319" s="34">
        <v>130</v>
      </c>
      <c r="AE319" s="34">
        <v>64.34</v>
      </c>
      <c r="AF319" s="34">
        <v>4372.4298121053607</v>
      </c>
      <c r="AG319" s="136">
        <v>0</v>
      </c>
      <c r="AH319" s="34">
        <v>1388.9019999999998</v>
      </c>
      <c r="AI319" s="34">
        <v>0</v>
      </c>
      <c r="AJ319" s="34">
        <v>0</v>
      </c>
      <c r="AK319" s="34">
        <v>0</v>
      </c>
      <c r="AL319" s="34">
        <v>0</v>
      </c>
      <c r="AM319" s="34">
        <v>1388.9019999999998</v>
      </c>
      <c r="AN319" s="34">
        <v>1388.9019999999998</v>
      </c>
      <c r="AO319" s="34">
        <v>11233.099033</v>
      </c>
      <c r="AP319" s="34">
        <v>9844.1970330000004</v>
      </c>
      <c r="AQ319" s="34">
        <v>1388.902</v>
      </c>
      <c r="AR319" s="34">
        <v>481</v>
      </c>
      <c r="AS319" s="34">
        <v>0</v>
      </c>
    </row>
    <row r="320" spans="2:45" s="1" customFormat="1" ht="12.75" x14ac:dyDescent="0.2">
      <c r="B320" s="31" t="s">
        <v>3798</v>
      </c>
      <c r="C320" s="32" t="s">
        <v>1743</v>
      </c>
      <c r="D320" s="31" t="s">
        <v>1744</v>
      </c>
      <c r="E320" s="31" t="s">
        <v>13</v>
      </c>
      <c r="F320" s="31" t="s">
        <v>11</v>
      </c>
      <c r="G320" s="31" t="s">
        <v>18</v>
      </c>
      <c r="H320" s="31" t="s">
        <v>146</v>
      </c>
      <c r="I320" s="31" t="s">
        <v>10</v>
      </c>
      <c r="J320" s="31" t="s">
        <v>22</v>
      </c>
      <c r="K320" s="31" t="s">
        <v>1745</v>
      </c>
      <c r="L320" s="33">
        <v>316</v>
      </c>
      <c r="M320" s="150">
        <v>18511.551470999999</v>
      </c>
      <c r="N320" s="34">
        <v>-16618</v>
      </c>
      <c r="O320" s="34">
        <v>16040.2</v>
      </c>
      <c r="P320" s="30">
        <v>3936.1474709999984</v>
      </c>
      <c r="Q320" s="35">
        <v>608.26814899999999</v>
      </c>
      <c r="R320" s="36">
        <v>0</v>
      </c>
      <c r="S320" s="36">
        <v>424.46847542873439</v>
      </c>
      <c r="T320" s="36">
        <v>9886.0661946769324</v>
      </c>
      <c r="U320" s="37">
        <v>10310.590269697197</v>
      </c>
      <c r="V320" s="38">
        <v>10918.858418697197</v>
      </c>
      <c r="W320" s="34">
        <v>14855.005889697195</v>
      </c>
      <c r="X320" s="34">
        <v>12663.072687428736</v>
      </c>
      <c r="Y320" s="33">
        <v>2191.9332022684594</v>
      </c>
      <c r="Z320" s="144">
        <v>0</v>
      </c>
      <c r="AA320" s="34">
        <v>689.88980666683346</v>
      </c>
      <c r="AB320" s="34">
        <v>1634.7518396074365</v>
      </c>
      <c r="AC320" s="34">
        <v>2477.7200000000003</v>
      </c>
      <c r="AD320" s="34">
        <v>282.55582529999998</v>
      </c>
      <c r="AE320" s="34">
        <v>0</v>
      </c>
      <c r="AF320" s="34">
        <v>5084.9174715742702</v>
      </c>
      <c r="AG320" s="136">
        <v>1374</v>
      </c>
      <c r="AH320" s="34">
        <v>3668.596</v>
      </c>
      <c r="AI320" s="34">
        <v>0</v>
      </c>
      <c r="AJ320" s="34">
        <v>577.80000000000007</v>
      </c>
      <c r="AK320" s="34">
        <v>577.80000000000007</v>
      </c>
      <c r="AL320" s="34">
        <v>1374</v>
      </c>
      <c r="AM320" s="34">
        <v>3090.7959999999998</v>
      </c>
      <c r="AN320" s="34">
        <v>1716.7959999999998</v>
      </c>
      <c r="AO320" s="34">
        <v>3936.1474709999984</v>
      </c>
      <c r="AP320" s="34">
        <v>1641.5514709999984</v>
      </c>
      <c r="AQ320" s="34">
        <v>2294.5959999999995</v>
      </c>
      <c r="AR320" s="34">
        <v>-16618</v>
      </c>
      <c r="AS320" s="34">
        <v>0</v>
      </c>
    </row>
    <row r="321" spans="2:45" s="1" customFormat="1" ht="12.75" x14ac:dyDescent="0.2">
      <c r="B321" s="31" t="s">
        <v>3798</v>
      </c>
      <c r="C321" s="32" t="s">
        <v>2066</v>
      </c>
      <c r="D321" s="31" t="s">
        <v>2067</v>
      </c>
      <c r="E321" s="31" t="s">
        <v>13</v>
      </c>
      <c r="F321" s="31" t="s">
        <v>11</v>
      </c>
      <c r="G321" s="31" t="s">
        <v>18</v>
      </c>
      <c r="H321" s="31" t="s">
        <v>146</v>
      </c>
      <c r="I321" s="31" t="s">
        <v>10</v>
      </c>
      <c r="J321" s="31" t="s">
        <v>12</v>
      </c>
      <c r="K321" s="31" t="s">
        <v>2068</v>
      </c>
      <c r="L321" s="33">
        <v>1149</v>
      </c>
      <c r="M321" s="150">
        <v>42575.97105</v>
      </c>
      <c r="N321" s="34">
        <v>-5649</v>
      </c>
      <c r="O321" s="34">
        <v>3781.8999999999996</v>
      </c>
      <c r="P321" s="30">
        <v>51825.071049999999</v>
      </c>
      <c r="Q321" s="35">
        <v>3199.3337809999998</v>
      </c>
      <c r="R321" s="36">
        <v>0</v>
      </c>
      <c r="S321" s="36">
        <v>1937.3791920007441</v>
      </c>
      <c r="T321" s="36">
        <v>360.62080799925593</v>
      </c>
      <c r="U321" s="37">
        <v>2298.0123919724269</v>
      </c>
      <c r="V321" s="38">
        <v>5497.3461729724268</v>
      </c>
      <c r="W321" s="34">
        <v>57322.417222972428</v>
      </c>
      <c r="X321" s="34">
        <v>3632.58598500074</v>
      </c>
      <c r="Y321" s="33">
        <v>53689.831237971688</v>
      </c>
      <c r="Z321" s="144">
        <v>0</v>
      </c>
      <c r="AA321" s="34">
        <v>1386.669237926169</v>
      </c>
      <c r="AB321" s="34">
        <v>5986.9687597154998</v>
      </c>
      <c r="AC321" s="34">
        <v>4816.28</v>
      </c>
      <c r="AD321" s="34">
        <v>71</v>
      </c>
      <c r="AE321" s="34">
        <v>0</v>
      </c>
      <c r="AF321" s="34">
        <v>12260.917997641667</v>
      </c>
      <c r="AG321" s="136">
        <v>15378</v>
      </c>
      <c r="AH321" s="34">
        <v>17245.099999999999</v>
      </c>
      <c r="AI321" s="34">
        <v>0</v>
      </c>
      <c r="AJ321" s="34">
        <v>1867.1000000000001</v>
      </c>
      <c r="AK321" s="34">
        <v>1867.1000000000001</v>
      </c>
      <c r="AL321" s="34">
        <v>15378</v>
      </c>
      <c r="AM321" s="34">
        <v>15378</v>
      </c>
      <c r="AN321" s="34">
        <v>0</v>
      </c>
      <c r="AO321" s="34">
        <v>51825.071049999999</v>
      </c>
      <c r="AP321" s="34">
        <v>49957.97105</v>
      </c>
      <c r="AQ321" s="34">
        <v>1867.0999999999985</v>
      </c>
      <c r="AR321" s="34">
        <v>-5649</v>
      </c>
      <c r="AS321" s="34">
        <v>0</v>
      </c>
    </row>
    <row r="322" spans="2:45" s="1" customFormat="1" ht="12.75" x14ac:dyDescent="0.2">
      <c r="B322" s="31" t="s">
        <v>3798</v>
      </c>
      <c r="C322" s="32" t="s">
        <v>3167</v>
      </c>
      <c r="D322" s="31" t="s">
        <v>3168</v>
      </c>
      <c r="E322" s="31" t="s">
        <v>13</v>
      </c>
      <c r="F322" s="31" t="s">
        <v>11</v>
      </c>
      <c r="G322" s="31" t="s">
        <v>18</v>
      </c>
      <c r="H322" s="31" t="s">
        <v>146</v>
      </c>
      <c r="I322" s="31" t="s">
        <v>10</v>
      </c>
      <c r="J322" s="31" t="s">
        <v>22</v>
      </c>
      <c r="K322" s="31" t="s">
        <v>3169</v>
      </c>
      <c r="L322" s="33">
        <v>492</v>
      </c>
      <c r="M322" s="150">
        <v>24128.651193999998</v>
      </c>
      <c r="N322" s="34">
        <v>-84</v>
      </c>
      <c r="O322" s="34">
        <v>0</v>
      </c>
      <c r="P322" s="30">
        <v>32350.451193999994</v>
      </c>
      <c r="Q322" s="35">
        <v>0</v>
      </c>
      <c r="R322" s="36">
        <v>0</v>
      </c>
      <c r="S322" s="36">
        <v>0</v>
      </c>
      <c r="T322" s="36">
        <v>984</v>
      </c>
      <c r="U322" s="37">
        <v>984.00530622318024</v>
      </c>
      <c r="V322" s="38">
        <v>984.00530622318024</v>
      </c>
      <c r="W322" s="34">
        <v>33334.456500223176</v>
      </c>
      <c r="X322" s="34">
        <v>0</v>
      </c>
      <c r="Y322" s="33">
        <v>33334.456500223176</v>
      </c>
      <c r="Z322" s="144">
        <v>0</v>
      </c>
      <c r="AA322" s="34">
        <v>2774.3681634843747</v>
      </c>
      <c r="AB322" s="34">
        <v>5492.4436163225892</v>
      </c>
      <c r="AC322" s="34">
        <v>2062.3200000000002</v>
      </c>
      <c r="AD322" s="34">
        <v>221.27500000000001</v>
      </c>
      <c r="AE322" s="34">
        <v>364.06</v>
      </c>
      <c r="AF322" s="34">
        <v>10914.466779806962</v>
      </c>
      <c r="AG322" s="136">
        <v>8225</v>
      </c>
      <c r="AH322" s="34">
        <v>10074.799999999999</v>
      </c>
      <c r="AI322" s="34">
        <v>0</v>
      </c>
      <c r="AJ322" s="34">
        <v>1849.8000000000002</v>
      </c>
      <c r="AK322" s="34">
        <v>1849.8000000000002</v>
      </c>
      <c r="AL322" s="34">
        <v>8225</v>
      </c>
      <c r="AM322" s="34">
        <v>8225</v>
      </c>
      <c r="AN322" s="34">
        <v>0</v>
      </c>
      <c r="AO322" s="34">
        <v>32350.451193999994</v>
      </c>
      <c r="AP322" s="34">
        <v>30500.651193999995</v>
      </c>
      <c r="AQ322" s="34">
        <v>1849.8000000000029</v>
      </c>
      <c r="AR322" s="34">
        <v>-7256</v>
      </c>
      <c r="AS322" s="34">
        <v>7172</v>
      </c>
    </row>
    <row r="323" spans="2:45" s="1" customFormat="1" ht="12.75" x14ac:dyDescent="0.2">
      <c r="B323" s="31" t="s">
        <v>3798</v>
      </c>
      <c r="C323" s="32" t="s">
        <v>2951</v>
      </c>
      <c r="D323" s="31" t="s">
        <v>2952</v>
      </c>
      <c r="E323" s="31" t="s">
        <v>13</v>
      </c>
      <c r="F323" s="31" t="s">
        <v>11</v>
      </c>
      <c r="G323" s="31" t="s">
        <v>18</v>
      </c>
      <c r="H323" s="31" t="s">
        <v>146</v>
      </c>
      <c r="I323" s="31" t="s">
        <v>10</v>
      </c>
      <c r="J323" s="31" t="s">
        <v>14</v>
      </c>
      <c r="K323" s="31" t="s">
        <v>2953</v>
      </c>
      <c r="L323" s="33">
        <v>7304</v>
      </c>
      <c r="M323" s="150">
        <v>226198.59066799999</v>
      </c>
      <c r="N323" s="34">
        <v>-219927.6</v>
      </c>
      <c r="O323" s="34">
        <v>128851.18130764866</v>
      </c>
      <c r="P323" s="30">
        <v>90120.790667999987</v>
      </c>
      <c r="Q323" s="35">
        <v>18387.430999</v>
      </c>
      <c r="R323" s="36">
        <v>0</v>
      </c>
      <c r="S323" s="36">
        <v>15608.574953148851</v>
      </c>
      <c r="T323" s="36">
        <v>27719.248540144104</v>
      </c>
      <c r="U323" s="37">
        <v>43328.057138721175</v>
      </c>
      <c r="V323" s="38">
        <v>61715.488137721171</v>
      </c>
      <c r="W323" s="34">
        <v>151836.27880572114</v>
      </c>
      <c r="X323" s="34">
        <v>63266.540761797485</v>
      </c>
      <c r="Y323" s="33">
        <v>88569.738043923659</v>
      </c>
      <c r="Z323" s="144">
        <v>0</v>
      </c>
      <c r="AA323" s="34">
        <v>21822.360484971257</v>
      </c>
      <c r="AB323" s="34">
        <v>36606.420505742128</v>
      </c>
      <c r="AC323" s="34">
        <v>30616.27</v>
      </c>
      <c r="AD323" s="34">
        <v>1939.2110099117972</v>
      </c>
      <c r="AE323" s="34">
        <v>0</v>
      </c>
      <c r="AF323" s="34">
        <v>90984.262000625182</v>
      </c>
      <c r="AG323" s="136">
        <v>98828</v>
      </c>
      <c r="AH323" s="34">
        <v>112634.8</v>
      </c>
      <c r="AI323" s="34">
        <v>0</v>
      </c>
      <c r="AJ323" s="34">
        <v>13806.800000000001</v>
      </c>
      <c r="AK323" s="34">
        <v>13806.800000000001</v>
      </c>
      <c r="AL323" s="34">
        <v>98828</v>
      </c>
      <c r="AM323" s="34">
        <v>98828</v>
      </c>
      <c r="AN323" s="34">
        <v>0</v>
      </c>
      <c r="AO323" s="34">
        <v>90120.790667999987</v>
      </c>
      <c r="AP323" s="34">
        <v>76313.990667999984</v>
      </c>
      <c r="AQ323" s="34">
        <v>13806.800000000003</v>
      </c>
      <c r="AR323" s="34">
        <v>-221168</v>
      </c>
      <c r="AS323" s="34">
        <v>1240.3999999999942</v>
      </c>
    </row>
    <row r="324" spans="2:45" s="1" customFormat="1" ht="12.75" x14ac:dyDescent="0.2">
      <c r="B324" s="31" t="s">
        <v>3798</v>
      </c>
      <c r="C324" s="32" t="s">
        <v>3752</v>
      </c>
      <c r="D324" s="31" t="s">
        <v>3753</v>
      </c>
      <c r="E324" s="31" t="s">
        <v>13</v>
      </c>
      <c r="F324" s="31" t="s">
        <v>11</v>
      </c>
      <c r="G324" s="31" t="s">
        <v>18</v>
      </c>
      <c r="H324" s="31" t="s">
        <v>146</v>
      </c>
      <c r="I324" s="31" t="s">
        <v>10</v>
      </c>
      <c r="J324" s="31" t="s">
        <v>22</v>
      </c>
      <c r="K324" s="31" t="s">
        <v>3754</v>
      </c>
      <c r="L324" s="33">
        <v>185</v>
      </c>
      <c r="M324" s="150">
        <v>7051.7541089999995</v>
      </c>
      <c r="N324" s="34">
        <v>-2003</v>
      </c>
      <c r="O324" s="34">
        <v>1291.4118248596105</v>
      </c>
      <c r="P324" s="30">
        <v>6328.5541090000006</v>
      </c>
      <c r="Q324" s="35">
        <v>1151.1379280000001</v>
      </c>
      <c r="R324" s="36">
        <v>0</v>
      </c>
      <c r="S324" s="36">
        <v>1186.5945142861699</v>
      </c>
      <c r="T324" s="36">
        <v>-44.130682882374458</v>
      </c>
      <c r="U324" s="37">
        <v>1142.4699921436986</v>
      </c>
      <c r="V324" s="38">
        <v>2293.6079201436987</v>
      </c>
      <c r="W324" s="34">
        <v>8622.1620291436993</v>
      </c>
      <c r="X324" s="34">
        <v>2224.864714286171</v>
      </c>
      <c r="Y324" s="33">
        <v>6397.2973148575284</v>
      </c>
      <c r="Z324" s="144">
        <v>0</v>
      </c>
      <c r="AA324" s="34">
        <v>729.94469443136302</v>
      </c>
      <c r="AB324" s="34">
        <v>1690.644526191993</v>
      </c>
      <c r="AC324" s="34">
        <v>775.47</v>
      </c>
      <c r="AD324" s="34">
        <v>0</v>
      </c>
      <c r="AE324" s="34">
        <v>0</v>
      </c>
      <c r="AF324" s="34">
        <v>3196.0592206233559</v>
      </c>
      <c r="AG324" s="136">
        <v>1883</v>
      </c>
      <c r="AH324" s="34">
        <v>2061.8000000000002</v>
      </c>
      <c r="AI324" s="34">
        <v>0</v>
      </c>
      <c r="AJ324" s="34">
        <v>178.8</v>
      </c>
      <c r="AK324" s="34">
        <v>178.8</v>
      </c>
      <c r="AL324" s="34">
        <v>1883</v>
      </c>
      <c r="AM324" s="34">
        <v>1883</v>
      </c>
      <c r="AN324" s="34">
        <v>0</v>
      </c>
      <c r="AO324" s="34">
        <v>6328.5541090000006</v>
      </c>
      <c r="AP324" s="34">
        <v>6149.7541090000004</v>
      </c>
      <c r="AQ324" s="34">
        <v>178.80000000000018</v>
      </c>
      <c r="AR324" s="34">
        <v>-2003</v>
      </c>
      <c r="AS324" s="34">
        <v>0</v>
      </c>
    </row>
    <row r="325" spans="2:45" s="1" customFormat="1" ht="12.75" x14ac:dyDescent="0.2">
      <c r="B325" s="31" t="s">
        <v>3798</v>
      </c>
      <c r="C325" s="32" t="s">
        <v>591</v>
      </c>
      <c r="D325" s="31" t="s">
        <v>592</v>
      </c>
      <c r="E325" s="31" t="s">
        <v>13</v>
      </c>
      <c r="F325" s="31" t="s">
        <v>11</v>
      </c>
      <c r="G325" s="31" t="s">
        <v>18</v>
      </c>
      <c r="H325" s="31" t="s">
        <v>146</v>
      </c>
      <c r="I325" s="31" t="s">
        <v>10</v>
      </c>
      <c r="J325" s="31" t="s">
        <v>22</v>
      </c>
      <c r="K325" s="31" t="s">
        <v>593</v>
      </c>
      <c r="L325" s="33">
        <v>407</v>
      </c>
      <c r="M325" s="150">
        <v>9131.787119999999</v>
      </c>
      <c r="N325" s="34">
        <v>-3680</v>
      </c>
      <c r="O325" s="34">
        <v>1125.5005784131251</v>
      </c>
      <c r="P325" s="30">
        <v>718.18711999999869</v>
      </c>
      <c r="Q325" s="35">
        <v>633.86989300000005</v>
      </c>
      <c r="R325" s="36">
        <v>0</v>
      </c>
      <c r="S325" s="36">
        <v>491.27122742876008</v>
      </c>
      <c r="T325" s="36">
        <v>322.72877257123992</v>
      </c>
      <c r="U325" s="37">
        <v>814.00438949763077</v>
      </c>
      <c r="V325" s="38">
        <v>1447.8742824976307</v>
      </c>
      <c r="W325" s="34">
        <v>2166.0614024976294</v>
      </c>
      <c r="X325" s="34">
        <v>1124.4394408418862</v>
      </c>
      <c r="Y325" s="33">
        <v>1041.6219616557432</v>
      </c>
      <c r="Z325" s="144">
        <v>0</v>
      </c>
      <c r="AA325" s="34">
        <v>530.99988073163308</v>
      </c>
      <c r="AB325" s="34">
        <v>2162.8920443989623</v>
      </c>
      <c r="AC325" s="34">
        <v>1706.03</v>
      </c>
      <c r="AD325" s="34">
        <v>0</v>
      </c>
      <c r="AE325" s="34">
        <v>0</v>
      </c>
      <c r="AF325" s="34">
        <v>4399.9219251305949</v>
      </c>
      <c r="AG325" s="136">
        <v>7003</v>
      </c>
      <c r="AH325" s="34">
        <v>7594.4</v>
      </c>
      <c r="AI325" s="34">
        <v>0</v>
      </c>
      <c r="AJ325" s="34">
        <v>591.4</v>
      </c>
      <c r="AK325" s="34">
        <v>591.4</v>
      </c>
      <c r="AL325" s="34">
        <v>7003</v>
      </c>
      <c r="AM325" s="34">
        <v>7003</v>
      </c>
      <c r="AN325" s="34">
        <v>0</v>
      </c>
      <c r="AO325" s="34">
        <v>718.18711999999869</v>
      </c>
      <c r="AP325" s="34">
        <v>126.78711999999871</v>
      </c>
      <c r="AQ325" s="34">
        <v>591.40000000000009</v>
      </c>
      <c r="AR325" s="34">
        <v>-3680</v>
      </c>
      <c r="AS325" s="34">
        <v>0</v>
      </c>
    </row>
    <row r="326" spans="2:45" s="1" customFormat="1" ht="12.75" x14ac:dyDescent="0.2">
      <c r="B326" s="31" t="s">
        <v>3798</v>
      </c>
      <c r="C326" s="32" t="s">
        <v>2618</v>
      </c>
      <c r="D326" s="31" t="s">
        <v>2619</v>
      </c>
      <c r="E326" s="31" t="s">
        <v>13</v>
      </c>
      <c r="F326" s="31" t="s">
        <v>11</v>
      </c>
      <c r="G326" s="31" t="s">
        <v>18</v>
      </c>
      <c r="H326" s="31" t="s">
        <v>146</v>
      </c>
      <c r="I326" s="31" t="s">
        <v>10</v>
      </c>
      <c r="J326" s="31" t="s">
        <v>22</v>
      </c>
      <c r="K326" s="31" t="s">
        <v>2620</v>
      </c>
      <c r="L326" s="33">
        <v>819</v>
      </c>
      <c r="M326" s="150">
        <v>28252.582218000003</v>
      </c>
      <c r="N326" s="34">
        <v>-29333</v>
      </c>
      <c r="O326" s="34">
        <v>22196.955198879165</v>
      </c>
      <c r="P326" s="30">
        <v>13875.840439800006</v>
      </c>
      <c r="Q326" s="35">
        <v>1317.1533260000001</v>
      </c>
      <c r="R326" s="36">
        <v>0</v>
      </c>
      <c r="S326" s="36">
        <v>611.73586628594921</v>
      </c>
      <c r="T326" s="36">
        <v>6213.8917568576162</v>
      </c>
      <c r="U326" s="37">
        <v>6825.6644303625835</v>
      </c>
      <c r="V326" s="38">
        <v>8142.8177563625832</v>
      </c>
      <c r="W326" s="34">
        <v>22018.658196162589</v>
      </c>
      <c r="X326" s="34">
        <v>8686.2350653651047</v>
      </c>
      <c r="Y326" s="33">
        <v>13332.423130797484</v>
      </c>
      <c r="Z326" s="144">
        <v>0</v>
      </c>
      <c r="AA326" s="34">
        <v>762.56122092664123</v>
      </c>
      <c r="AB326" s="34">
        <v>7921.7296594678455</v>
      </c>
      <c r="AC326" s="34">
        <v>6376.17</v>
      </c>
      <c r="AD326" s="34">
        <v>533</v>
      </c>
      <c r="AE326" s="34">
        <v>0</v>
      </c>
      <c r="AF326" s="34">
        <v>15593.460880394487</v>
      </c>
      <c r="AG326" s="136">
        <v>16328</v>
      </c>
      <c r="AH326" s="34">
        <v>19153.258221800003</v>
      </c>
      <c r="AI326" s="34">
        <v>0</v>
      </c>
      <c r="AJ326" s="34">
        <v>2825.2582218000007</v>
      </c>
      <c r="AK326" s="34">
        <v>2825.2582218000007</v>
      </c>
      <c r="AL326" s="34">
        <v>16328</v>
      </c>
      <c r="AM326" s="34">
        <v>16328</v>
      </c>
      <c r="AN326" s="34">
        <v>0</v>
      </c>
      <c r="AO326" s="34">
        <v>13875.840439800006</v>
      </c>
      <c r="AP326" s="34">
        <v>11050.582218000005</v>
      </c>
      <c r="AQ326" s="34">
        <v>2825.2582218000025</v>
      </c>
      <c r="AR326" s="34">
        <v>-29333</v>
      </c>
      <c r="AS326" s="34">
        <v>0</v>
      </c>
    </row>
    <row r="327" spans="2:45" s="1" customFormat="1" ht="12.75" x14ac:dyDescent="0.2">
      <c r="B327" s="31" t="s">
        <v>3798</v>
      </c>
      <c r="C327" s="32" t="s">
        <v>3155</v>
      </c>
      <c r="D327" s="31" t="s">
        <v>3156</v>
      </c>
      <c r="E327" s="31" t="s">
        <v>13</v>
      </c>
      <c r="F327" s="31" t="s">
        <v>11</v>
      </c>
      <c r="G327" s="31" t="s">
        <v>18</v>
      </c>
      <c r="H327" s="31" t="s">
        <v>146</v>
      </c>
      <c r="I327" s="31" t="s">
        <v>10</v>
      </c>
      <c r="J327" s="31" t="s">
        <v>12</v>
      </c>
      <c r="K327" s="31" t="s">
        <v>3157</v>
      </c>
      <c r="L327" s="33">
        <v>3544</v>
      </c>
      <c r="M327" s="150">
        <v>128406.13710599998</v>
      </c>
      <c r="N327" s="34">
        <v>-9151</v>
      </c>
      <c r="O327" s="34">
        <v>0</v>
      </c>
      <c r="P327" s="30">
        <v>164844.69710599998</v>
      </c>
      <c r="Q327" s="35">
        <v>7355.426469</v>
      </c>
      <c r="R327" s="36">
        <v>0</v>
      </c>
      <c r="S327" s="36">
        <v>5017.0618000019267</v>
      </c>
      <c r="T327" s="36">
        <v>2070.9381999980733</v>
      </c>
      <c r="U327" s="37">
        <v>7088.0382220629081</v>
      </c>
      <c r="V327" s="38">
        <v>14443.464691062909</v>
      </c>
      <c r="W327" s="34">
        <v>179288.1617970629</v>
      </c>
      <c r="X327" s="34">
        <v>9406.9908750019385</v>
      </c>
      <c r="Y327" s="33">
        <v>169881.17092206096</v>
      </c>
      <c r="Z327" s="144">
        <v>0</v>
      </c>
      <c r="AA327" s="34">
        <v>8972.1317799131248</v>
      </c>
      <c r="AB327" s="34">
        <v>29756.376503801537</v>
      </c>
      <c r="AC327" s="34">
        <v>14855.43</v>
      </c>
      <c r="AD327" s="34">
        <v>5178.2398534249996</v>
      </c>
      <c r="AE327" s="34">
        <v>4602.68</v>
      </c>
      <c r="AF327" s="34">
        <v>63364.858137139665</v>
      </c>
      <c r="AG327" s="136">
        <v>26506</v>
      </c>
      <c r="AH327" s="34">
        <v>45589.56</v>
      </c>
      <c r="AI327" s="34">
        <v>0</v>
      </c>
      <c r="AJ327" s="34">
        <v>5932.2000000000007</v>
      </c>
      <c r="AK327" s="34">
        <v>5932.2000000000007</v>
      </c>
      <c r="AL327" s="34">
        <v>26506</v>
      </c>
      <c r="AM327" s="34">
        <v>39657.360000000001</v>
      </c>
      <c r="AN327" s="34">
        <v>13151.36</v>
      </c>
      <c r="AO327" s="34">
        <v>164844.69710599998</v>
      </c>
      <c r="AP327" s="34">
        <v>145761.13710599998</v>
      </c>
      <c r="AQ327" s="34">
        <v>19083.559999999998</v>
      </c>
      <c r="AR327" s="34">
        <v>-9151</v>
      </c>
      <c r="AS327" s="34">
        <v>0</v>
      </c>
    </row>
    <row r="328" spans="2:45" s="1" customFormat="1" ht="12.75" x14ac:dyDescent="0.2">
      <c r="B328" s="31" t="s">
        <v>3798</v>
      </c>
      <c r="C328" s="32" t="s">
        <v>1982</v>
      </c>
      <c r="D328" s="31" t="s">
        <v>1983</v>
      </c>
      <c r="E328" s="31" t="s">
        <v>13</v>
      </c>
      <c r="F328" s="31" t="s">
        <v>11</v>
      </c>
      <c r="G328" s="31" t="s">
        <v>18</v>
      </c>
      <c r="H328" s="31" t="s">
        <v>146</v>
      </c>
      <c r="I328" s="31" t="s">
        <v>10</v>
      </c>
      <c r="J328" s="31" t="s">
        <v>12</v>
      </c>
      <c r="K328" s="31" t="s">
        <v>1984</v>
      </c>
      <c r="L328" s="33">
        <v>2847</v>
      </c>
      <c r="M328" s="150">
        <v>119187.27173099999</v>
      </c>
      <c r="N328" s="34">
        <v>-120124.85999999999</v>
      </c>
      <c r="O328" s="34">
        <v>85285.732567473169</v>
      </c>
      <c r="P328" s="30">
        <v>120953.411731</v>
      </c>
      <c r="Q328" s="35">
        <v>6368.9284850000004</v>
      </c>
      <c r="R328" s="36">
        <v>0</v>
      </c>
      <c r="S328" s="36">
        <v>3499.6314777156294</v>
      </c>
      <c r="T328" s="36">
        <v>2194.3685222843706</v>
      </c>
      <c r="U328" s="37">
        <v>5694.0307049134026</v>
      </c>
      <c r="V328" s="38">
        <v>12062.959189913403</v>
      </c>
      <c r="W328" s="34">
        <v>133016.37092091341</v>
      </c>
      <c r="X328" s="34">
        <v>6561.8090207156201</v>
      </c>
      <c r="Y328" s="33">
        <v>126454.56190019779</v>
      </c>
      <c r="Z328" s="144">
        <v>0</v>
      </c>
      <c r="AA328" s="34">
        <v>2531.6443145813191</v>
      </c>
      <c r="AB328" s="34">
        <v>11420.778683501625</v>
      </c>
      <c r="AC328" s="34">
        <v>11933.81</v>
      </c>
      <c r="AD328" s="34">
        <v>920.62091949525359</v>
      </c>
      <c r="AE328" s="34">
        <v>0</v>
      </c>
      <c r="AF328" s="34">
        <v>26806.853917578199</v>
      </c>
      <c r="AG328" s="136">
        <v>141690</v>
      </c>
      <c r="AH328" s="34">
        <v>141690</v>
      </c>
      <c r="AI328" s="34">
        <v>12072</v>
      </c>
      <c r="AJ328" s="34">
        <v>12072</v>
      </c>
      <c r="AK328" s="34">
        <v>0</v>
      </c>
      <c r="AL328" s="34">
        <v>129618</v>
      </c>
      <c r="AM328" s="34">
        <v>129618</v>
      </c>
      <c r="AN328" s="34">
        <v>0</v>
      </c>
      <c r="AO328" s="34">
        <v>120953.411731</v>
      </c>
      <c r="AP328" s="34">
        <v>120953.411731</v>
      </c>
      <c r="AQ328" s="34">
        <v>0</v>
      </c>
      <c r="AR328" s="34">
        <v>-120124.85999999999</v>
      </c>
      <c r="AS328" s="34">
        <v>0</v>
      </c>
    </row>
    <row r="329" spans="2:45" s="1" customFormat="1" ht="12.75" x14ac:dyDescent="0.2">
      <c r="B329" s="31" t="s">
        <v>3798</v>
      </c>
      <c r="C329" s="32" t="s">
        <v>2660</v>
      </c>
      <c r="D329" s="31" t="s">
        <v>2661</v>
      </c>
      <c r="E329" s="31" t="s">
        <v>13</v>
      </c>
      <c r="F329" s="31" t="s">
        <v>11</v>
      </c>
      <c r="G329" s="31" t="s">
        <v>18</v>
      </c>
      <c r="H329" s="31" t="s">
        <v>146</v>
      </c>
      <c r="I329" s="31" t="s">
        <v>10</v>
      </c>
      <c r="J329" s="31" t="s">
        <v>12</v>
      </c>
      <c r="K329" s="31" t="s">
        <v>2662</v>
      </c>
      <c r="L329" s="33">
        <v>1728</v>
      </c>
      <c r="M329" s="150">
        <v>63243.827661999996</v>
      </c>
      <c r="N329" s="34">
        <v>-10708</v>
      </c>
      <c r="O329" s="34">
        <v>337.30618626462643</v>
      </c>
      <c r="P329" s="30">
        <v>92058.827661999996</v>
      </c>
      <c r="Q329" s="35">
        <v>2269.8771940000001</v>
      </c>
      <c r="R329" s="36">
        <v>0</v>
      </c>
      <c r="S329" s="36">
        <v>2051.1501577150734</v>
      </c>
      <c r="T329" s="36">
        <v>1404.8498422849266</v>
      </c>
      <c r="U329" s="37">
        <v>3456.0186364911692</v>
      </c>
      <c r="V329" s="38">
        <v>5725.8958304911694</v>
      </c>
      <c r="W329" s="34">
        <v>97784.723492491161</v>
      </c>
      <c r="X329" s="34">
        <v>3845.9065457150718</v>
      </c>
      <c r="Y329" s="33">
        <v>93938.816946776089</v>
      </c>
      <c r="Z329" s="144">
        <v>0</v>
      </c>
      <c r="AA329" s="34">
        <v>1534.9960757486263</v>
      </c>
      <c r="AB329" s="34">
        <v>6580.0827229844244</v>
      </c>
      <c r="AC329" s="34">
        <v>7243.28</v>
      </c>
      <c r="AD329" s="34">
        <v>2297.6060212934399</v>
      </c>
      <c r="AE329" s="34">
        <v>118.08</v>
      </c>
      <c r="AF329" s="34">
        <v>17774.044820026491</v>
      </c>
      <c r="AG329" s="136">
        <v>37733</v>
      </c>
      <c r="AH329" s="34">
        <v>39523</v>
      </c>
      <c r="AI329" s="34">
        <v>0</v>
      </c>
      <c r="AJ329" s="34">
        <v>1790</v>
      </c>
      <c r="AK329" s="34">
        <v>1790</v>
      </c>
      <c r="AL329" s="34">
        <v>37733</v>
      </c>
      <c r="AM329" s="34">
        <v>37733</v>
      </c>
      <c r="AN329" s="34">
        <v>0</v>
      </c>
      <c r="AO329" s="34">
        <v>92058.827661999996</v>
      </c>
      <c r="AP329" s="34">
        <v>90268.827661999996</v>
      </c>
      <c r="AQ329" s="34">
        <v>1790</v>
      </c>
      <c r="AR329" s="34">
        <v>-10708</v>
      </c>
      <c r="AS329" s="34">
        <v>0</v>
      </c>
    </row>
    <row r="330" spans="2:45" s="1" customFormat="1" ht="12.75" x14ac:dyDescent="0.2">
      <c r="B330" s="31" t="s">
        <v>3798</v>
      </c>
      <c r="C330" s="32" t="s">
        <v>2684</v>
      </c>
      <c r="D330" s="31" t="s">
        <v>2685</v>
      </c>
      <c r="E330" s="31" t="s">
        <v>13</v>
      </c>
      <c r="F330" s="31" t="s">
        <v>11</v>
      </c>
      <c r="G330" s="31" t="s">
        <v>18</v>
      </c>
      <c r="H330" s="31" t="s">
        <v>146</v>
      </c>
      <c r="I330" s="31" t="s">
        <v>10</v>
      </c>
      <c r="J330" s="31" t="s">
        <v>21</v>
      </c>
      <c r="K330" s="31" t="s">
        <v>2686</v>
      </c>
      <c r="L330" s="33">
        <v>14312</v>
      </c>
      <c r="M330" s="150">
        <v>421141.80956299999</v>
      </c>
      <c r="N330" s="34">
        <v>-287546</v>
      </c>
      <c r="O330" s="34">
        <v>162931.53867792056</v>
      </c>
      <c r="P330" s="30">
        <v>190699.80956299999</v>
      </c>
      <c r="Q330" s="35">
        <v>44572.690184999999</v>
      </c>
      <c r="R330" s="36">
        <v>0</v>
      </c>
      <c r="S330" s="36">
        <v>29751.213560011423</v>
      </c>
      <c r="T330" s="36">
        <v>-60.917264673349564</v>
      </c>
      <c r="U330" s="37">
        <v>29690.456400356801</v>
      </c>
      <c r="V330" s="38">
        <v>74263.146585356793</v>
      </c>
      <c r="W330" s="34">
        <v>264962.95614835678</v>
      </c>
      <c r="X330" s="34">
        <v>55783.525425011438</v>
      </c>
      <c r="Y330" s="33">
        <v>209179.43072334534</v>
      </c>
      <c r="Z330" s="144">
        <v>0</v>
      </c>
      <c r="AA330" s="34">
        <v>58373.317488159541</v>
      </c>
      <c r="AB330" s="34">
        <v>104208.7242415729</v>
      </c>
      <c r="AC330" s="34">
        <v>59991.8</v>
      </c>
      <c r="AD330" s="34">
        <v>15348.804108855802</v>
      </c>
      <c r="AE330" s="34">
        <v>0</v>
      </c>
      <c r="AF330" s="34">
        <v>237922.64583858827</v>
      </c>
      <c r="AG330" s="136">
        <v>283792</v>
      </c>
      <c r="AH330" s="34">
        <v>315273</v>
      </c>
      <c r="AI330" s="34">
        <v>5364</v>
      </c>
      <c r="AJ330" s="34">
        <v>36845</v>
      </c>
      <c r="AK330" s="34">
        <v>31481</v>
      </c>
      <c r="AL330" s="34">
        <v>278428</v>
      </c>
      <c r="AM330" s="34">
        <v>278428</v>
      </c>
      <c r="AN330" s="34">
        <v>0</v>
      </c>
      <c r="AO330" s="34">
        <v>190699.80956299999</v>
      </c>
      <c r="AP330" s="34">
        <v>159218.80956299999</v>
      </c>
      <c r="AQ330" s="34">
        <v>31481</v>
      </c>
      <c r="AR330" s="34">
        <v>-287546</v>
      </c>
      <c r="AS330" s="34">
        <v>0</v>
      </c>
    </row>
    <row r="331" spans="2:45" s="1" customFormat="1" ht="12.75" x14ac:dyDescent="0.2">
      <c r="B331" s="31" t="s">
        <v>3798</v>
      </c>
      <c r="C331" s="32" t="s">
        <v>3143</v>
      </c>
      <c r="D331" s="31" t="s">
        <v>3144</v>
      </c>
      <c r="E331" s="31" t="s">
        <v>13</v>
      </c>
      <c r="F331" s="31" t="s">
        <v>11</v>
      </c>
      <c r="G331" s="31" t="s">
        <v>18</v>
      </c>
      <c r="H331" s="31" t="s">
        <v>146</v>
      </c>
      <c r="I331" s="31" t="s">
        <v>10</v>
      </c>
      <c r="J331" s="31" t="s">
        <v>12</v>
      </c>
      <c r="K331" s="31" t="s">
        <v>3145</v>
      </c>
      <c r="L331" s="33">
        <v>1482</v>
      </c>
      <c r="M331" s="150">
        <v>54469.968753999994</v>
      </c>
      <c r="N331" s="34">
        <v>-62644</v>
      </c>
      <c r="O331" s="34">
        <v>45974.648969625872</v>
      </c>
      <c r="P331" s="30">
        <v>20671.268753999997</v>
      </c>
      <c r="Q331" s="35">
        <v>5627.3704969999999</v>
      </c>
      <c r="R331" s="36">
        <v>0</v>
      </c>
      <c r="S331" s="36">
        <v>3496.9997211442001</v>
      </c>
      <c r="T331" s="36">
        <v>18543.760745462154</v>
      </c>
      <c r="U331" s="37">
        <v>22040.879321478402</v>
      </c>
      <c r="V331" s="38">
        <v>27668.249818478402</v>
      </c>
      <c r="W331" s="34">
        <v>48339.518572478395</v>
      </c>
      <c r="X331" s="34">
        <v>29292.75895177008</v>
      </c>
      <c r="Y331" s="33">
        <v>19046.759620708315</v>
      </c>
      <c r="Z331" s="144">
        <v>0</v>
      </c>
      <c r="AA331" s="34">
        <v>2004.7243163296266</v>
      </c>
      <c r="AB331" s="34">
        <v>12328.393286209024</v>
      </c>
      <c r="AC331" s="34">
        <v>6212.12</v>
      </c>
      <c r="AD331" s="34">
        <v>1804.5248193608199</v>
      </c>
      <c r="AE331" s="34">
        <v>0</v>
      </c>
      <c r="AF331" s="34">
        <v>22349.762421899472</v>
      </c>
      <c r="AG331" s="136">
        <v>31574</v>
      </c>
      <c r="AH331" s="34">
        <v>35519.300000000003</v>
      </c>
      <c r="AI331" s="34">
        <v>0</v>
      </c>
      <c r="AJ331" s="34">
        <v>3945.3</v>
      </c>
      <c r="AK331" s="34">
        <v>3945.3</v>
      </c>
      <c r="AL331" s="34">
        <v>31574</v>
      </c>
      <c r="AM331" s="34">
        <v>31574</v>
      </c>
      <c r="AN331" s="34">
        <v>0</v>
      </c>
      <c r="AO331" s="34">
        <v>20671.268753999997</v>
      </c>
      <c r="AP331" s="34">
        <v>16725.968753999998</v>
      </c>
      <c r="AQ331" s="34">
        <v>3945.2999999999993</v>
      </c>
      <c r="AR331" s="34">
        <v>-62644</v>
      </c>
      <c r="AS331" s="34">
        <v>0</v>
      </c>
    </row>
    <row r="332" spans="2:45" s="1" customFormat="1" ht="12.75" x14ac:dyDescent="0.2">
      <c r="B332" s="31" t="s">
        <v>3798</v>
      </c>
      <c r="C332" s="32" t="s">
        <v>2798</v>
      </c>
      <c r="D332" s="31" t="s">
        <v>2799</v>
      </c>
      <c r="E332" s="31" t="s">
        <v>13</v>
      </c>
      <c r="F332" s="31" t="s">
        <v>11</v>
      </c>
      <c r="G332" s="31" t="s">
        <v>18</v>
      </c>
      <c r="H332" s="31" t="s">
        <v>146</v>
      </c>
      <c r="I332" s="31" t="s">
        <v>10</v>
      </c>
      <c r="J332" s="31" t="s">
        <v>22</v>
      </c>
      <c r="K332" s="31" t="s">
        <v>2800</v>
      </c>
      <c r="L332" s="33">
        <v>468</v>
      </c>
      <c r="M332" s="150">
        <v>18109.825808000001</v>
      </c>
      <c r="N332" s="34">
        <v>954</v>
      </c>
      <c r="O332" s="34">
        <v>0</v>
      </c>
      <c r="P332" s="30">
        <v>22629.333808000003</v>
      </c>
      <c r="Q332" s="35">
        <v>234.92068399999999</v>
      </c>
      <c r="R332" s="36">
        <v>0</v>
      </c>
      <c r="S332" s="36">
        <v>250.32916342866756</v>
      </c>
      <c r="T332" s="36">
        <v>685.67083657133242</v>
      </c>
      <c r="U332" s="37">
        <v>936.00504738302504</v>
      </c>
      <c r="V332" s="38">
        <v>1170.9257313830251</v>
      </c>
      <c r="W332" s="34">
        <v>23800.259539383027</v>
      </c>
      <c r="X332" s="34">
        <v>469.36718142866812</v>
      </c>
      <c r="Y332" s="33">
        <v>23330.892357954359</v>
      </c>
      <c r="Z332" s="144">
        <v>0</v>
      </c>
      <c r="AA332" s="34">
        <v>1123.2524240102191</v>
      </c>
      <c r="AB332" s="34">
        <v>3876.7516992618971</v>
      </c>
      <c r="AC332" s="34">
        <v>4714.66</v>
      </c>
      <c r="AD332" s="34">
        <v>0</v>
      </c>
      <c r="AE332" s="34">
        <v>0</v>
      </c>
      <c r="AF332" s="34">
        <v>9714.6641232721158</v>
      </c>
      <c r="AG332" s="136">
        <v>2553</v>
      </c>
      <c r="AH332" s="34">
        <v>4577.5079999999998</v>
      </c>
      <c r="AI332" s="34">
        <v>0</v>
      </c>
      <c r="AJ332" s="34">
        <v>0</v>
      </c>
      <c r="AK332" s="34">
        <v>0</v>
      </c>
      <c r="AL332" s="34">
        <v>2553</v>
      </c>
      <c r="AM332" s="34">
        <v>4577.5079999999998</v>
      </c>
      <c r="AN332" s="34">
        <v>2024.5079999999998</v>
      </c>
      <c r="AO332" s="34">
        <v>22629.333808000003</v>
      </c>
      <c r="AP332" s="34">
        <v>20604.825808000001</v>
      </c>
      <c r="AQ332" s="34">
        <v>2024.5080000000016</v>
      </c>
      <c r="AR332" s="34">
        <v>954</v>
      </c>
      <c r="AS332" s="34">
        <v>0</v>
      </c>
    </row>
    <row r="333" spans="2:45" s="1" customFormat="1" ht="12.75" x14ac:dyDescent="0.2">
      <c r="B333" s="31" t="s">
        <v>3798</v>
      </c>
      <c r="C333" s="32" t="s">
        <v>2600</v>
      </c>
      <c r="D333" s="31" t="s">
        <v>2601</v>
      </c>
      <c r="E333" s="31" t="s">
        <v>13</v>
      </c>
      <c r="F333" s="31" t="s">
        <v>11</v>
      </c>
      <c r="G333" s="31" t="s">
        <v>18</v>
      </c>
      <c r="H333" s="31" t="s">
        <v>146</v>
      </c>
      <c r="I333" s="31" t="s">
        <v>10</v>
      </c>
      <c r="J333" s="31" t="s">
        <v>22</v>
      </c>
      <c r="K333" s="31" t="s">
        <v>2602</v>
      </c>
      <c r="L333" s="33">
        <v>720</v>
      </c>
      <c r="M333" s="150">
        <v>24406.965541999998</v>
      </c>
      <c r="N333" s="34">
        <v>12247</v>
      </c>
      <c r="O333" s="34">
        <v>0</v>
      </c>
      <c r="P333" s="30">
        <v>22796.285541999998</v>
      </c>
      <c r="Q333" s="35">
        <v>626.98196800000005</v>
      </c>
      <c r="R333" s="36">
        <v>0</v>
      </c>
      <c r="S333" s="36">
        <v>644.57217371453316</v>
      </c>
      <c r="T333" s="36">
        <v>795.42782628546684</v>
      </c>
      <c r="U333" s="37">
        <v>1440.0077652046539</v>
      </c>
      <c r="V333" s="38">
        <v>2066.9897332046539</v>
      </c>
      <c r="W333" s="34">
        <v>24863.275275204651</v>
      </c>
      <c r="X333" s="34">
        <v>1208.5728257145311</v>
      </c>
      <c r="Y333" s="33">
        <v>23654.70244949012</v>
      </c>
      <c r="Z333" s="144">
        <v>0</v>
      </c>
      <c r="AA333" s="34">
        <v>2423.9233482502946</v>
      </c>
      <c r="AB333" s="34">
        <v>3539.107435655575</v>
      </c>
      <c r="AC333" s="34">
        <v>3972.5600000000004</v>
      </c>
      <c r="AD333" s="34">
        <v>831.96175364999999</v>
      </c>
      <c r="AE333" s="34">
        <v>0</v>
      </c>
      <c r="AF333" s="34">
        <v>10767.552537555872</v>
      </c>
      <c r="AG333" s="136">
        <v>2507</v>
      </c>
      <c r="AH333" s="34">
        <v>7042.3199999999988</v>
      </c>
      <c r="AI333" s="34">
        <v>0</v>
      </c>
      <c r="AJ333" s="34">
        <v>0</v>
      </c>
      <c r="AK333" s="34">
        <v>0</v>
      </c>
      <c r="AL333" s="34">
        <v>2507</v>
      </c>
      <c r="AM333" s="34">
        <v>7042.3199999999988</v>
      </c>
      <c r="AN333" s="34">
        <v>4535.3199999999988</v>
      </c>
      <c r="AO333" s="34">
        <v>22796.285541999998</v>
      </c>
      <c r="AP333" s="34">
        <v>18260.965541999998</v>
      </c>
      <c r="AQ333" s="34">
        <v>4535.32</v>
      </c>
      <c r="AR333" s="34">
        <v>12247</v>
      </c>
      <c r="AS333" s="34">
        <v>0</v>
      </c>
    </row>
    <row r="334" spans="2:45" s="1" customFormat="1" ht="12.75" x14ac:dyDescent="0.2">
      <c r="B334" s="31" t="s">
        <v>3798</v>
      </c>
      <c r="C334" s="32" t="s">
        <v>3542</v>
      </c>
      <c r="D334" s="31" t="s">
        <v>3543</v>
      </c>
      <c r="E334" s="31" t="s">
        <v>13</v>
      </c>
      <c r="F334" s="31" t="s">
        <v>11</v>
      </c>
      <c r="G334" s="31" t="s">
        <v>18</v>
      </c>
      <c r="H334" s="31" t="s">
        <v>146</v>
      </c>
      <c r="I334" s="31" t="s">
        <v>10</v>
      </c>
      <c r="J334" s="31" t="s">
        <v>22</v>
      </c>
      <c r="K334" s="31" t="s">
        <v>3544</v>
      </c>
      <c r="L334" s="33">
        <v>543</v>
      </c>
      <c r="M334" s="150">
        <v>30056.489058000003</v>
      </c>
      <c r="N334" s="34">
        <v>-10304</v>
      </c>
      <c r="O334" s="34">
        <v>6208.5703643521929</v>
      </c>
      <c r="P334" s="30">
        <v>26962.572058000002</v>
      </c>
      <c r="Q334" s="35">
        <v>1088.9358199999999</v>
      </c>
      <c r="R334" s="36">
        <v>0</v>
      </c>
      <c r="S334" s="36">
        <v>583.43485142879547</v>
      </c>
      <c r="T334" s="36">
        <v>502.56514857120453</v>
      </c>
      <c r="U334" s="37">
        <v>1086.0058562585098</v>
      </c>
      <c r="V334" s="38">
        <v>2174.9416762585097</v>
      </c>
      <c r="W334" s="34">
        <v>29137.513734258511</v>
      </c>
      <c r="X334" s="34">
        <v>1093.9403464287971</v>
      </c>
      <c r="Y334" s="33">
        <v>28043.573387829714</v>
      </c>
      <c r="Z334" s="144">
        <v>0</v>
      </c>
      <c r="AA334" s="34">
        <v>1114.526467129517</v>
      </c>
      <c r="AB334" s="34">
        <v>4064.3795153785832</v>
      </c>
      <c r="AC334" s="34">
        <v>2803.05</v>
      </c>
      <c r="AD334" s="34">
        <v>136</v>
      </c>
      <c r="AE334" s="34">
        <v>0</v>
      </c>
      <c r="AF334" s="34">
        <v>8117.9559825081005</v>
      </c>
      <c r="AG334" s="136">
        <v>5191</v>
      </c>
      <c r="AH334" s="34">
        <v>7211.0829999999996</v>
      </c>
      <c r="AI334" s="34">
        <v>0</v>
      </c>
      <c r="AJ334" s="34">
        <v>1900</v>
      </c>
      <c r="AK334" s="34">
        <v>1900</v>
      </c>
      <c r="AL334" s="34">
        <v>5191</v>
      </c>
      <c r="AM334" s="34">
        <v>5311.0829999999996</v>
      </c>
      <c r="AN334" s="34">
        <v>120.08299999999963</v>
      </c>
      <c r="AO334" s="34">
        <v>26962.572058000002</v>
      </c>
      <c r="AP334" s="34">
        <v>24942.489058000003</v>
      </c>
      <c r="AQ334" s="34">
        <v>2020.0829999999987</v>
      </c>
      <c r="AR334" s="34">
        <v>-10304</v>
      </c>
      <c r="AS334" s="34">
        <v>0</v>
      </c>
    </row>
    <row r="335" spans="2:45" s="1" customFormat="1" ht="12.75" x14ac:dyDescent="0.2">
      <c r="B335" s="31" t="s">
        <v>3798</v>
      </c>
      <c r="C335" s="32" t="s">
        <v>1985</v>
      </c>
      <c r="D335" s="31" t="s">
        <v>1986</v>
      </c>
      <c r="E335" s="31" t="s">
        <v>13</v>
      </c>
      <c r="F335" s="31" t="s">
        <v>11</v>
      </c>
      <c r="G335" s="31" t="s">
        <v>18</v>
      </c>
      <c r="H335" s="31" t="s">
        <v>146</v>
      </c>
      <c r="I335" s="31" t="s">
        <v>10</v>
      </c>
      <c r="J335" s="31" t="s">
        <v>12</v>
      </c>
      <c r="K335" s="31" t="s">
        <v>1987</v>
      </c>
      <c r="L335" s="33">
        <v>3763</v>
      </c>
      <c r="M335" s="150">
        <v>260130.54572299996</v>
      </c>
      <c r="N335" s="34">
        <v>-223483</v>
      </c>
      <c r="O335" s="34">
        <v>163331.52138083379</v>
      </c>
      <c r="P335" s="30">
        <v>146506.24572299997</v>
      </c>
      <c r="Q335" s="35">
        <v>17372.622050000002</v>
      </c>
      <c r="R335" s="36">
        <v>0</v>
      </c>
      <c r="S335" s="36">
        <v>5644.8186148593104</v>
      </c>
      <c r="T335" s="36">
        <v>3689.1680598382572</v>
      </c>
      <c r="U335" s="37">
        <v>9334.0370082508762</v>
      </c>
      <c r="V335" s="38">
        <v>26706.65905825088</v>
      </c>
      <c r="W335" s="34">
        <v>173212.90478125087</v>
      </c>
      <c r="X335" s="34">
        <v>14975.904798693111</v>
      </c>
      <c r="Y335" s="33">
        <v>158236.99998255775</v>
      </c>
      <c r="Z335" s="144">
        <v>0</v>
      </c>
      <c r="AA335" s="34">
        <v>3698.7268477703719</v>
      </c>
      <c r="AB335" s="34">
        <v>26880.600453452455</v>
      </c>
      <c r="AC335" s="34">
        <v>15773.42</v>
      </c>
      <c r="AD335" s="34">
        <v>6630.0648432846801</v>
      </c>
      <c r="AE335" s="34">
        <v>0</v>
      </c>
      <c r="AF335" s="34">
        <v>52982.812144507508</v>
      </c>
      <c r="AG335" s="136">
        <v>139093</v>
      </c>
      <c r="AH335" s="34">
        <v>153310.70000000001</v>
      </c>
      <c r="AI335" s="34">
        <v>0</v>
      </c>
      <c r="AJ335" s="34">
        <v>14217.7</v>
      </c>
      <c r="AK335" s="34">
        <v>14217.7</v>
      </c>
      <c r="AL335" s="34">
        <v>139093</v>
      </c>
      <c r="AM335" s="34">
        <v>139093</v>
      </c>
      <c r="AN335" s="34">
        <v>0</v>
      </c>
      <c r="AO335" s="34">
        <v>146506.24572299997</v>
      </c>
      <c r="AP335" s="34">
        <v>132288.54572299996</v>
      </c>
      <c r="AQ335" s="34">
        <v>14217.700000000012</v>
      </c>
      <c r="AR335" s="34">
        <v>-250630</v>
      </c>
      <c r="AS335" s="34">
        <v>27147</v>
      </c>
    </row>
    <row r="336" spans="2:45" s="1" customFormat="1" ht="12.75" x14ac:dyDescent="0.2">
      <c r="B336" s="31" t="s">
        <v>3798</v>
      </c>
      <c r="C336" s="32" t="s">
        <v>258</v>
      </c>
      <c r="D336" s="31" t="s">
        <v>259</v>
      </c>
      <c r="E336" s="31" t="s">
        <v>13</v>
      </c>
      <c r="F336" s="31" t="s">
        <v>11</v>
      </c>
      <c r="G336" s="31" t="s">
        <v>18</v>
      </c>
      <c r="H336" s="31" t="s">
        <v>146</v>
      </c>
      <c r="I336" s="31" t="s">
        <v>10</v>
      </c>
      <c r="J336" s="31" t="s">
        <v>22</v>
      </c>
      <c r="K336" s="31" t="s">
        <v>260</v>
      </c>
      <c r="L336" s="33">
        <v>108</v>
      </c>
      <c r="M336" s="150">
        <v>6321.1350480000001</v>
      </c>
      <c r="N336" s="34">
        <v>-2501</v>
      </c>
      <c r="O336" s="34">
        <v>2297.1</v>
      </c>
      <c r="P336" s="30">
        <v>11082.035048</v>
      </c>
      <c r="Q336" s="35">
        <v>334.99737900000002</v>
      </c>
      <c r="R336" s="36">
        <v>0</v>
      </c>
      <c r="S336" s="36">
        <v>145.12866628577001</v>
      </c>
      <c r="T336" s="36">
        <v>70.871333714229991</v>
      </c>
      <c r="U336" s="37">
        <v>216.00116478069808</v>
      </c>
      <c r="V336" s="38">
        <v>550.99854378069813</v>
      </c>
      <c r="W336" s="34">
        <v>11633.033591780699</v>
      </c>
      <c r="X336" s="34">
        <v>272.1162492857693</v>
      </c>
      <c r="Y336" s="33">
        <v>11360.917342494929</v>
      </c>
      <c r="Z336" s="144">
        <v>0</v>
      </c>
      <c r="AA336" s="34">
        <v>1092.7775796369056</v>
      </c>
      <c r="AB336" s="34">
        <v>684.50466316688517</v>
      </c>
      <c r="AC336" s="34">
        <v>600</v>
      </c>
      <c r="AD336" s="34">
        <v>260</v>
      </c>
      <c r="AE336" s="34">
        <v>0</v>
      </c>
      <c r="AF336" s="34">
        <v>2637.2822428037907</v>
      </c>
      <c r="AG336" s="136">
        <v>10437</v>
      </c>
      <c r="AH336" s="34">
        <v>10640.9</v>
      </c>
      <c r="AI336" s="34">
        <v>0</v>
      </c>
      <c r="AJ336" s="34">
        <v>203.9</v>
      </c>
      <c r="AK336" s="34">
        <v>203.9</v>
      </c>
      <c r="AL336" s="34">
        <v>10437</v>
      </c>
      <c r="AM336" s="34">
        <v>10437</v>
      </c>
      <c r="AN336" s="34">
        <v>0</v>
      </c>
      <c r="AO336" s="34">
        <v>11082.035048</v>
      </c>
      <c r="AP336" s="34">
        <v>10878.135048</v>
      </c>
      <c r="AQ336" s="34">
        <v>203.89999999999964</v>
      </c>
      <c r="AR336" s="34">
        <v>-2501</v>
      </c>
      <c r="AS336" s="34">
        <v>0</v>
      </c>
    </row>
    <row r="337" spans="2:45" s="1" customFormat="1" ht="12.75" x14ac:dyDescent="0.2">
      <c r="B337" s="31" t="s">
        <v>3798</v>
      </c>
      <c r="C337" s="32" t="s">
        <v>1821</v>
      </c>
      <c r="D337" s="31" t="s">
        <v>1822</v>
      </c>
      <c r="E337" s="31" t="s">
        <v>13</v>
      </c>
      <c r="F337" s="31" t="s">
        <v>11</v>
      </c>
      <c r="G337" s="31" t="s">
        <v>18</v>
      </c>
      <c r="H337" s="31" t="s">
        <v>146</v>
      </c>
      <c r="I337" s="31" t="s">
        <v>10</v>
      </c>
      <c r="J337" s="31" t="s">
        <v>12</v>
      </c>
      <c r="K337" s="31" t="s">
        <v>1823</v>
      </c>
      <c r="L337" s="33">
        <v>1498</v>
      </c>
      <c r="M337" s="150">
        <v>52589.557454000002</v>
      </c>
      <c r="N337" s="34">
        <v>-2297</v>
      </c>
      <c r="O337" s="34">
        <v>0</v>
      </c>
      <c r="P337" s="30">
        <v>49803.757454000006</v>
      </c>
      <c r="Q337" s="35">
        <v>1527.3073549999999</v>
      </c>
      <c r="R337" s="36">
        <v>0</v>
      </c>
      <c r="S337" s="36">
        <v>1643.1147017149165</v>
      </c>
      <c r="T337" s="36">
        <v>1352.8852982850835</v>
      </c>
      <c r="U337" s="37">
        <v>2996.0161559396829</v>
      </c>
      <c r="V337" s="38">
        <v>4523.3235109396828</v>
      </c>
      <c r="W337" s="34">
        <v>54327.080964939691</v>
      </c>
      <c r="X337" s="34">
        <v>3080.840065714925</v>
      </c>
      <c r="Y337" s="33">
        <v>51246.240899224766</v>
      </c>
      <c r="Z337" s="144">
        <v>0</v>
      </c>
      <c r="AA337" s="34">
        <v>1957.3330938669883</v>
      </c>
      <c r="AB337" s="34">
        <v>9099.7742928739117</v>
      </c>
      <c r="AC337" s="34">
        <v>6279.19</v>
      </c>
      <c r="AD337" s="34">
        <v>1152.8071676500001</v>
      </c>
      <c r="AE337" s="34">
        <v>196.67</v>
      </c>
      <c r="AF337" s="34">
        <v>18685.774554390897</v>
      </c>
      <c r="AG337" s="136">
        <v>20992</v>
      </c>
      <c r="AH337" s="34">
        <v>25807.200000000001</v>
      </c>
      <c r="AI337" s="34">
        <v>0</v>
      </c>
      <c r="AJ337" s="34">
        <v>4815.2</v>
      </c>
      <c r="AK337" s="34">
        <v>4815.2</v>
      </c>
      <c r="AL337" s="34">
        <v>20992</v>
      </c>
      <c r="AM337" s="34">
        <v>20992</v>
      </c>
      <c r="AN337" s="34">
        <v>0</v>
      </c>
      <c r="AO337" s="34">
        <v>49803.757454000006</v>
      </c>
      <c r="AP337" s="34">
        <v>44988.557454000009</v>
      </c>
      <c r="AQ337" s="34">
        <v>4815.1999999999971</v>
      </c>
      <c r="AR337" s="34">
        <v>-2297</v>
      </c>
      <c r="AS337" s="34">
        <v>0</v>
      </c>
    </row>
    <row r="338" spans="2:45" s="1" customFormat="1" ht="12.75" x14ac:dyDescent="0.2">
      <c r="B338" s="31" t="s">
        <v>3798</v>
      </c>
      <c r="C338" s="32" t="s">
        <v>2144</v>
      </c>
      <c r="D338" s="31" t="s">
        <v>2145</v>
      </c>
      <c r="E338" s="31" t="s">
        <v>13</v>
      </c>
      <c r="F338" s="31" t="s">
        <v>11</v>
      </c>
      <c r="G338" s="31" t="s">
        <v>18</v>
      </c>
      <c r="H338" s="31" t="s">
        <v>146</v>
      </c>
      <c r="I338" s="31" t="s">
        <v>10</v>
      </c>
      <c r="J338" s="31" t="s">
        <v>12</v>
      </c>
      <c r="K338" s="31" t="s">
        <v>2146</v>
      </c>
      <c r="L338" s="33">
        <v>2716</v>
      </c>
      <c r="M338" s="150">
        <v>85744.304751999996</v>
      </c>
      <c r="N338" s="34">
        <v>-42143</v>
      </c>
      <c r="O338" s="34">
        <v>21140.164437243726</v>
      </c>
      <c r="P338" s="30">
        <v>6033.9447519999958</v>
      </c>
      <c r="Q338" s="35">
        <v>4905.1535709999998</v>
      </c>
      <c r="R338" s="36">
        <v>0</v>
      </c>
      <c r="S338" s="36">
        <v>2763.3512525724896</v>
      </c>
      <c r="T338" s="36">
        <v>10486.640158600438</v>
      </c>
      <c r="U338" s="37">
        <v>13250.062861794435</v>
      </c>
      <c r="V338" s="38">
        <v>18155.216432794434</v>
      </c>
      <c r="W338" s="34">
        <v>24189.16118479443</v>
      </c>
      <c r="X338" s="34">
        <v>17800.282058816221</v>
      </c>
      <c r="Y338" s="33">
        <v>6388.8791259782083</v>
      </c>
      <c r="Z338" s="144">
        <v>0</v>
      </c>
      <c r="AA338" s="34">
        <v>1775.3879619203199</v>
      </c>
      <c r="AB338" s="34">
        <v>14269.009610270226</v>
      </c>
      <c r="AC338" s="34">
        <v>11384.69</v>
      </c>
      <c r="AD338" s="34">
        <v>1721.9363449750001</v>
      </c>
      <c r="AE338" s="34">
        <v>699.04</v>
      </c>
      <c r="AF338" s="34">
        <v>29850.063917165549</v>
      </c>
      <c r="AG338" s="136">
        <v>24304</v>
      </c>
      <c r="AH338" s="34">
        <v>31422.639999999996</v>
      </c>
      <c r="AI338" s="34">
        <v>0</v>
      </c>
      <c r="AJ338" s="34">
        <v>1030.6000000000001</v>
      </c>
      <c r="AK338" s="34">
        <v>1030.6000000000001</v>
      </c>
      <c r="AL338" s="34">
        <v>24304</v>
      </c>
      <c r="AM338" s="34">
        <v>30392.039999999997</v>
      </c>
      <c r="AN338" s="34">
        <v>6088.0399999999972</v>
      </c>
      <c r="AO338" s="34">
        <v>6033.9447519999958</v>
      </c>
      <c r="AP338" s="34">
        <v>-1084.6952480000018</v>
      </c>
      <c r="AQ338" s="34">
        <v>7118.6399999999976</v>
      </c>
      <c r="AR338" s="34">
        <v>-42143</v>
      </c>
      <c r="AS338" s="34">
        <v>0</v>
      </c>
    </row>
    <row r="339" spans="2:45" s="1" customFormat="1" ht="12.75" x14ac:dyDescent="0.2">
      <c r="B339" s="31" t="s">
        <v>3798</v>
      </c>
      <c r="C339" s="32" t="s">
        <v>1356</v>
      </c>
      <c r="D339" s="31" t="s">
        <v>1357</v>
      </c>
      <c r="E339" s="31" t="s">
        <v>13</v>
      </c>
      <c r="F339" s="31" t="s">
        <v>11</v>
      </c>
      <c r="G339" s="31" t="s">
        <v>18</v>
      </c>
      <c r="H339" s="31" t="s">
        <v>146</v>
      </c>
      <c r="I339" s="31" t="s">
        <v>10</v>
      </c>
      <c r="J339" s="31" t="s">
        <v>22</v>
      </c>
      <c r="K339" s="31" t="s">
        <v>1358</v>
      </c>
      <c r="L339" s="33">
        <v>381</v>
      </c>
      <c r="M339" s="150">
        <v>14104.191483999999</v>
      </c>
      <c r="N339" s="34">
        <v>-4000</v>
      </c>
      <c r="O339" s="34">
        <v>2347.9522402041171</v>
      </c>
      <c r="P339" s="30">
        <v>15124.171632399999</v>
      </c>
      <c r="Q339" s="35">
        <v>690.16573300000005</v>
      </c>
      <c r="R339" s="36">
        <v>0</v>
      </c>
      <c r="S339" s="36">
        <v>690.38700000026518</v>
      </c>
      <c r="T339" s="36">
        <v>71.612999999734825</v>
      </c>
      <c r="U339" s="37">
        <v>762.00410908746267</v>
      </c>
      <c r="V339" s="38">
        <v>1452.1698420874627</v>
      </c>
      <c r="W339" s="34">
        <v>16576.341474487461</v>
      </c>
      <c r="X339" s="34">
        <v>1294.4756250002647</v>
      </c>
      <c r="Y339" s="33">
        <v>15281.865849487196</v>
      </c>
      <c r="Z339" s="144">
        <v>0</v>
      </c>
      <c r="AA339" s="34">
        <v>1128.4758015296188</v>
      </c>
      <c r="AB339" s="34">
        <v>3603.8428457893301</v>
      </c>
      <c r="AC339" s="34">
        <v>3607.7200000000003</v>
      </c>
      <c r="AD339" s="34">
        <v>2963.7085686437517</v>
      </c>
      <c r="AE339" s="34">
        <v>0</v>
      </c>
      <c r="AF339" s="34">
        <v>11303.747215962701</v>
      </c>
      <c r="AG339" s="136">
        <v>2801</v>
      </c>
      <c r="AH339" s="34">
        <v>5136.9801484</v>
      </c>
      <c r="AI339" s="34">
        <v>0</v>
      </c>
      <c r="AJ339" s="34">
        <v>1410.4191484</v>
      </c>
      <c r="AK339" s="34">
        <v>1410.4191484</v>
      </c>
      <c r="AL339" s="34">
        <v>2801</v>
      </c>
      <c r="AM339" s="34">
        <v>3726.5609999999997</v>
      </c>
      <c r="AN339" s="34">
        <v>925.56099999999969</v>
      </c>
      <c r="AO339" s="34">
        <v>15124.171632399999</v>
      </c>
      <c r="AP339" s="34">
        <v>12788.191483999999</v>
      </c>
      <c r="AQ339" s="34">
        <v>2335.9801484</v>
      </c>
      <c r="AR339" s="34">
        <v>-4000</v>
      </c>
      <c r="AS339" s="34">
        <v>0</v>
      </c>
    </row>
    <row r="340" spans="2:45" s="1" customFormat="1" ht="12.75" x14ac:dyDescent="0.2">
      <c r="B340" s="31" t="s">
        <v>3798</v>
      </c>
      <c r="C340" s="32" t="s">
        <v>1202</v>
      </c>
      <c r="D340" s="31" t="s">
        <v>1203</v>
      </c>
      <c r="E340" s="31" t="s">
        <v>13</v>
      </c>
      <c r="F340" s="31" t="s">
        <v>11</v>
      </c>
      <c r="G340" s="31" t="s">
        <v>18</v>
      </c>
      <c r="H340" s="31" t="s">
        <v>146</v>
      </c>
      <c r="I340" s="31" t="s">
        <v>10</v>
      </c>
      <c r="J340" s="31" t="s">
        <v>22</v>
      </c>
      <c r="K340" s="31" t="s">
        <v>1204</v>
      </c>
      <c r="L340" s="33">
        <v>533</v>
      </c>
      <c r="M340" s="150">
        <v>71734.825788000002</v>
      </c>
      <c r="N340" s="34">
        <v>-79528</v>
      </c>
      <c r="O340" s="34">
        <v>68805.756820007562</v>
      </c>
      <c r="P340" s="30">
        <v>-1240.5742119999977</v>
      </c>
      <c r="Q340" s="35">
        <v>3142.4828090000001</v>
      </c>
      <c r="R340" s="36">
        <v>1240.5742119999977</v>
      </c>
      <c r="S340" s="36">
        <v>362.0915657144248</v>
      </c>
      <c r="T340" s="36">
        <v>61913.877230007565</v>
      </c>
      <c r="U340" s="37">
        <v>63516.885520885437</v>
      </c>
      <c r="V340" s="38">
        <v>66659.36832988543</v>
      </c>
      <c r="W340" s="34">
        <v>66659.36832988543</v>
      </c>
      <c r="X340" s="34">
        <v>66659.025816721987</v>
      </c>
      <c r="Y340" s="33">
        <v>0.34251316345034866</v>
      </c>
      <c r="Z340" s="144">
        <v>0</v>
      </c>
      <c r="AA340" s="34">
        <v>942.68085013261998</v>
      </c>
      <c r="AB340" s="34">
        <v>3029.5822365026584</v>
      </c>
      <c r="AC340" s="34">
        <v>2234.1799999999998</v>
      </c>
      <c r="AD340" s="34">
        <v>1405.73477</v>
      </c>
      <c r="AE340" s="34">
        <v>266.25</v>
      </c>
      <c r="AF340" s="34">
        <v>7878.4278566352777</v>
      </c>
      <c r="AG340" s="136">
        <v>8631</v>
      </c>
      <c r="AH340" s="34">
        <v>14225.6</v>
      </c>
      <c r="AI340" s="34">
        <v>0</v>
      </c>
      <c r="AJ340" s="34">
        <v>5594.6</v>
      </c>
      <c r="AK340" s="34">
        <v>5594.6</v>
      </c>
      <c r="AL340" s="34">
        <v>8631</v>
      </c>
      <c r="AM340" s="34">
        <v>8631</v>
      </c>
      <c r="AN340" s="34">
        <v>0</v>
      </c>
      <c r="AO340" s="34">
        <v>-1240.5742119999977</v>
      </c>
      <c r="AP340" s="34">
        <v>-6835.1742119999981</v>
      </c>
      <c r="AQ340" s="34">
        <v>5594.6</v>
      </c>
      <c r="AR340" s="34">
        <v>-79528</v>
      </c>
      <c r="AS340" s="34">
        <v>0</v>
      </c>
    </row>
    <row r="341" spans="2:45" s="1" customFormat="1" ht="12.75" x14ac:dyDescent="0.2">
      <c r="B341" s="31" t="s">
        <v>3798</v>
      </c>
      <c r="C341" s="32" t="s">
        <v>1770</v>
      </c>
      <c r="D341" s="31" t="s">
        <v>1771</v>
      </c>
      <c r="E341" s="31" t="s">
        <v>13</v>
      </c>
      <c r="F341" s="31" t="s">
        <v>11</v>
      </c>
      <c r="G341" s="31" t="s">
        <v>18</v>
      </c>
      <c r="H341" s="31" t="s">
        <v>146</v>
      </c>
      <c r="I341" s="31" t="s">
        <v>10</v>
      </c>
      <c r="J341" s="31" t="s">
        <v>12</v>
      </c>
      <c r="K341" s="31" t="s">
        <v>1772</v>
      </c>
      <c r="L341" s="33">
        <v>2027</v>
      </c>
      <c r="M341" s="150">
        <v>71793.353841999997</v>
      </c>
      <c r="N341" s="34">
        <v>-60706</v>
      </c>
      <c r="O341" s="34">
        <v>29313.491183974216</v>
      </c>
      <c r="P341" s="30">
        <v>30373.553841999994</v>
      </c>
      <c r="Q341" s="35">
        <v>7299.9146289999999</v>
      </c>
      <c r="R341" s="36">
        <v>0</v>
      </c>
      <c r="S341" s="36">
        <v>4366.669696001677</v>
      </c>
      <c r="T341" s="36">
        <v>-16.897403741733797</v>
      </c>
      <c r="U341" s="37">
        <v>4349.7957484210874</v>
      </c>
      <c r="V341" s="38">
        <v>11649.710377421088</v>
      </c>
      <c r="W341" s="34">
        <v>42023.264219421078</v>
      </c>
      <c r="X341" s="34">
        <v>8187.5056800016682</v>
      </c>
      <c r="Y341" s="33">
        <v>33835.75853941941</v>
      </c>
      <c r="Z341" s="144">
        <v>0</v>
      </c>
      <c r="AA341" s="34">
        <v>1867.8543573995871</v>
      </c>
      <c r="AB341" s="34">
        <v>17324.222238659422</v>
      </c>
      <c r="AC341" s="34">
        <v>8496.6</v>
      </c>
      <c r="AD341" s="34">
        <v>2703.6636975999991</v>
      </c>
      <c r="AE341" s="34">
        <v>0</v>
      </c>
      <c r="AF341" s="34">
        <v>30392.340293659014</v>
      </c>
      <c r="AG341" s="136">
        <v>70319</v>
      </c>
      <c r="AH341" s="34">
        <v>73970.2</v>
      </c>
      <c r="AI341" s="34">
        <v>0</v>
      </c>
      <c r="AJ341" s="34">
        <v>3651.2000000000003</v>
      </c>
      <c r="AK341" s="34">
        <v>3651.2000000000003</v>
      </c>
      <c r="AL341" s="34">
        <v>70319</v>
      </c>
      <c r="AM341" s="34">
        <v>70319</v>
      </c>
      <c r="AN341" s="34">
        <v>0</v>
      </c>
      <c r="AO341" s="34">
        <v>30373.553841999994</v>
      </c>
      <c r="AP341" s="34">
        <v>26722.353841999993</v>
      </c>
      <c r="AQ341" s="34">
        <v>3651.1999999999971</v>
      </c>
      <c r="AR341" s="34">
        <v>-60706</v>
      </c>
      <c r="AS341" s="34">
        <v>0</v>
      </c>
    </row>
    <row r="342" spans="2:45" s="1" customFormat="1" ht="12.75" x14ac:dyDescent="0.2">
      <c r="B342" s="31" t="s">
        <v>3798</v>
      </c>
      <c r="C342" s="32" t="s">
        <v>1895</v>
      </c>
      <c r="D342" s="31" t="s">
        <v>1896</v>
      </c>
      <c r="E342" s="31" t="s">
        <v>13</v>
      </c>
      <c r="F342" s="31" t="s">
        <v>11</v>
      </c>
      <c r="G342" s="31" t="s">
        <v>18</v>
      </c>
      <c r="H342" s="31" t="s">
        <v>146</v>
      </c>
      <c r="I342" s="31" t="s">
        <v>10</v>
      </c>
      <c r="J342" s="31" t="s">
        <v>22</v>
      </c>
      <c r="K342" s="31" t="s">
        <v>1897</v>
      </c>
      <c r="L342" s="33">
        <v>493</v>
      </c>
      <c r="M342" s="150">
        <v>27872.568500000001</v>
      </c>
      <c r="N342" s="34">
        <v>-24505</v>
      </c>
      <c r="O342" s="34">
        <v>18367.996551071377</v>
      </c>
      <c r="P342" s="30">
        <v>4428.201500000001</v>
      </c>
      <c r="Q342" s="35">
        <v>968.76934600000004</v>
      </c>
      <c r="R342" s="36">
        <v>0</v>
      </c>
      <c r="S342" s="36">
        <v>193.2845622857885</v>
      </c>
      <c r="T342" s="36">
        <v>10948.625998822627</v>
      </c>
      <c r="U342" s="37">
        <v>11141.970643897124</v>
      </c>
      <c r="V342" s="38">
        <v>12110.739989897123</v>
      </c>
      <c r="W342" s="34">
        <v>16538.941489897123</v>
      </c>
      <c r="X342" s="34">
        <v>13502.558251357163</v>
      </c>
      <c r="Y342" s="33">
        <v>3036.3832385399601</v>
      </c>
      <c r="Z342" s="144">
        <v>0</v>
      </c>
      <c r="AA342" s="34">
        <v>1061.6344808723693</v>
      </c>
      <c r="AB342" s="34">
        <v>2050.9080476101462</v>
      </c>
      <c r="AC342" s="34">
        <v>2066.5100000000002</v>
      </c>
      <c r="AD342" s="34">
        <v>147</v>
      </c>
      <c r="AE342" s="34">
        <v>0</v>
      </c>
      <c r="AF342" s="34">
        <v>5326.0525284825162</v>
      </c>
      <c r="AG342" s="136">
        <v>3288</v>
      </c>
      <c r="AH342" s="34">
        <v>5487.6329999999998</v>
      </c>
      <c r="AI342" s="34">
        <v>0</v>
      </c>
      <c r="AJ342" s="34">
        <v>665.6</v>
      </c>
      <c r="AK342" s="34">
        <v>665.6</v>
      </c>
      <c r="AL342" s="34">
        <v>3288</v>
      </c>
      <c r="AM342" s="34">
        <v>4822.0329999999994</v>
      </c>
      <c r="AN342" s="34">
        <v>1534.0329999999994</v>
      </c>
      <c r="AO342" s="34">
        <v>4428.201500000001</v>
      </c>
      <c r="AP342" s="34">
        <v>2228.5685000000017</v>
      </c>
      <c r="AQ342" s="34">
        <v>2199.6329999999998</v>
      </c>
      <c r="AR342" s="34">
        <v>-24505</v>
      </c>
      <c r="AS342" s="34">
        <v>0</v>
      </c>
    </row>
    <row r="343" spans="2:45" s="1" customFormat="1" ht="12.75" x14ac:dyDescent="0.2">
      <c r="B343" s="31" t="s">
        <v>3798</v>
      </c>
      <c r="C343" s="32" t="s">
        <v>447</v>
      </c>
      <c r="D343" s="31" t="s">
        <v>448</v>
      </c>
      <c r="E343" s="31" t="s">
        <v>13</v>
      </c>
      <c r="F343" s="31" t="s">
        <v>11</v>
      </c>
      <c r="G343" s="31" t="s">
        <v>18</v>
      </c>
      <c r="H343" s="31" t="s">
        <v>146</v>
      </c>
      <c r="I343" s="31" t="s">
        <v>10</v>
      </c>
      <c r="J343" s="31" t="s">
        <v>22</v>
      </c>
      <c r="K343" s="31" t="s">
        <v>449</v>
      </c>
      <c r="L343" s="33">
        <v>579</v>
      </c>
      <c r="M343" s="150">
        <v>16558.784810000001</v>
      </c>
      <c r="N343" s="34">
        <v>-24243</v>
      </c>
      <c r="O343" s="34">
        <v>13136.630893003288</v>
      </c>
      <c r="P343" s="30">
        <v>-799.01518999999826</v>
      </c>
      <c r="Q343" s="35">
        <v>1064.16913</v>
      </c>
      <c r="R343" s="36">
        <v>799.01518999999826</v>
      </c>
      <c r="S343" s="36">
        <v>619.93476342880945</v>
      </c>
      <c r="T343" s="36">
        <v>11294.163279003291</v>
      </c>
      <c r="U343" s="37">
        <v>12713.181787936292</v>
      </c>
      <c r="V343" s="38">
        <v>13777.350917936292</v>
      </c>
      <c r="W343" s="34">
        <v>13777.350917936292</v>
      </c>
      <c r="X343" s="34">
        <v>13777.282362432099</v>
      </c>
      <c r="Y343" s="33">
        <v>6.8555504192772787E-2</v>
      </c>
      <c r="Z343" s="144">
        <v>0</v>
      </c>
      <c r="AA343" s="34">
        <v>819.60202286510889</v>
      </c>
      <c r="AB343" s="34">
        <v>2690.2059749325217</v>
      </c>
      <c r="AC343" s="34">
        <v>3148.16</v>
      </c>
      <c r="AD343" s="34">
        <v>1773</v>
      </c>
      <c r="AE343" s="34">
        <v>0</v>
      </c>
      <c r="AF343" s="34">
        <v>8430.9679977976302</v>
      </c>
      <c r="AG343" s="136">
        <v>17636</v>
      </c>
      <c r="AH343" s="34">
        <v>18236.2</v>
      </c>
      <c r="AI343" s="34">
        <v>0</v>
      </c>
      <c r="AJ343" s="34">
        <v>600.20000000000005</v>
      </c>
      <c r="AK343" s="34">
        <v>600.20000000000005</v>
      </c>
      <c r="AL343" s="34">
        <v>17636</v>
      </c>
      <c r="AM343" s="34">
        <v>17636</v>
      </c>
      <c r="AN343" s="34">
        <v>0</v>
      </c>
      <c r="AO343" s="34">
        <v>-799.01518999999826</v>
      </c>
      <c r="AP343" s="34">
        <v>-1399.2151899999983</v>
      </c>
      <c r="AQ343" s="34">
        <v>600.20000000000005</v>
      </c>
      <c r="AR343" s="34">
        <v>-24243</v>
      </c>
      <c r="AS343" s="34">
        <v>0</v>
      </c>
    </row>
    <row r="344" spans="2:45" s="1" customFormat="1" ht="12.75" x14ac:dyDescent="0.2">
      <c r="B344" s="31" t="s">
        <v>3798</v>
      </c>
      <c r="C344" s="32" t="s">
        <v>822</v>
      </c>
      <c r="D344" s="31" t="s">
        <v>823</v>
      </c>
      <c r="E344" s="31" t="s">
        <v>13</v>
      </c>
      <c r="F344" s="31" t="s">
        <v>11</v>
      </c>
      <c r="G344" s="31" t="s">
        <v>18</v>
      </c>
      <c r="H344" s="31" t="s">
        <v>146</v>
      </c>
      <c r="I344" s="31" t="s">
        <v>10</v>
      </c>
      <c r="J344" s="31" t="s">
        <v>12</v>
      </c>
      <c r="K344" s="31" t="s">
        <v>824</v>
      </c>
      <c r="L344" s="33">
        <v>3763</v>
      </c>
      <c r="M344" s="150">
        <v>143400.14292900002</v>
      </c>
      <c r="N344" s="34">
        <v>-185845</v>
      </c>
      <c r="O344" s="34">
        <v>56237.814961576812</v>
      </c>
      <c r="P344" s="30">
        <v>-739.85707099997671</v>
      </c>
      <c r="Q344" s="35">
        <v>13292.810057999999</v>
      </c>
      <c r="R344" s="36">
        <v>739.85707099997671</v>
      </c>
      <c r="S344" s="36">
        <v>8111.0156834316858</v>
      </c>
      <c r="T344" s="36">
        <v>43106.61522057683</v>
      </c>
      <c r="U344" s="37">
        <v>51957.768155930324</v>
      </c>
      <c r="V344" s="38">
        <v>65250.578213930319</v>
      </c>
      <c r="W344" s="34">
        <v>65250.578213930319</v>
      </c>
      <c r="X344" s="34">
        <v>65250.29803300849</v>
      </c>
      <c r="Y344" s="33">
        <v>0.28018092182901455</v>
      </c>
      <c r="Z344" s="144">
        <v>0</v>
      </c>
      <c r="AA344" s="34">
        <v>3569.2990266682891</v>
      </c>
      <c r="AB344" s="34">
        <v>18777.598933698435</v>
      </c>
      <c r="AC344" s="34">
        <v>15773.42</v>
      </c>
      <c r="AD344" s="34">
        <v>2891.6915585500005</v>
      </c>
      <c r="AE344" s="34">
        <v>0</v>
      </c>
      <c r="AF344" s="34">
        <v>41012.009518916726</v>
      </c>
      <c r="AG344" s="136">
        <v>163630</v>
      </c>
      <c r="AH344" s="34">
        <v>169550</v>
      </c>
      <c r="AI344" s="34">
        <v>0</v>
      </c>
      <c r="AJ344" s="34">
        <v>5920</v>
      </c>
      <c r="AK344" s="34">
        <v>5920</v>
      </c>
      <c r="AL344" s="34">
        <v>163630</v>
      </c>
      <c r="AM344" s="34">
        <v>163630</v>
      </c>
      <c r="AN344" s="34">
        <v>0</v>
      </c>
      <c r="AO344" s="34">
        <v>-739.85707099997671</v>
      </c>
      <c r="AP344" s="34">
        <v>-6659.8570709999767</v>
      </c>
      <c r="AQ344" s="34">
        <v>5920</v>
      </c>
      <c r="AR344" s="34">
        <v>-185845</v>
      </c>
      <c r="AS344" s="34">
        <v>0</v>
      </c>
    </row>
    <row r="345" spans="2:45" s="1" customFormat="1" ht="12.75" x14ac:dyDescent="0.2">
      <c r="B345" s="31" t="s">
        <v>3798</v>
      </c>
      <c r="C345" s="32" t="s">
        <v>2834</v>
      </c>
      <c r="D345" s="31" t="s">
        <v>2835</v>
      </c>
      <c r="E345" s="31" t="s">
        <v>13</v>
      </c>
      <c r="F345" s="31" t="s">
        <v>11</v>
      </c>
      <c r="G345" s="31" t="s">
        <v>18</v>
      </c>
      <c r="H345" s="31" t="s">
        <v>146</v>
      </c>
      <c r="I345" s="31" t="s">
        <v>10</v>
      </c>
      <c r="J345" s="31" t="s">
        <v>12</v>
      </c>
      <c r="K345" s="31" t="s">
        <v>2836</v>
      </c>
      <c r="L345" s="33">
        <v>1323</v>
      </c>
      <c r="M345" s="150">
        <v>42255.194593</v>
      </c>
      <c r="N345" s="34">
        <v>16732</v>
      </c>
      <c r="O345" s="34">
        <v>0</v>
      </c>
      <c r="P345" s="30">
        <v>57526.564593000003</v>
      </c>
      <c r="Q345" s="35">
        <v>3036.0532039999998</v>
      </c>
      <c r="R345" s="36">
        <v>0</v>
      </c>
      <c r="S345" s="36">
        <v>3142.5180434297786</v>
      </c>
      <c r="T345" s="36">
        <v>-26.832999654829564</v>
      </c>
      <c r="U345" s="37">
        <v>3115.7018451166173</v>
      </c>
      <c r="V345" s="38">
        <v>6151.7550491166166</v>
      </c>
      <c r="W345" s="34">
        <v>63678.319642116621</v>
      </c>
      <c r="X345" s="34">
        <v>5892.2213314297842</v>
      </c>
      <c r="Y345" s="33">
        <v>57786.098310686837</v>
      </c>
      <c r="Z345" s="144">
        <v>0</v>
      </c>
      <c r="AA345" s="34">
        <v>479.43815612814359</v>
      </c>
      <c r="AB345" s="34">
        <v>6738.2904085506316</v>
      </c>
      <c r="AC345" s="34">
        <v>5545.64</v>
      </c>
      <c r="AD345" s="34">
        <v>7919.9448819999998</v>
      </c>
      <c r="AE345" s="34">
        <v>179.5</v>
      </c>
      <c r="AF345" s="34">
        <v>20862.813446678774</v>
      </c>
      <c r="AG345" s="136">
        <v>0</v>
      </c>
      <c r="AH345" s="34">
        <v>14804.369999999999</v>
      </c>
      <c r="AI345" s="34">
        <v>0</v>
      </c>
      <c r="AJ345" s="34">
        <v>0</v>
      </c>
      <c r="AK345" s="34">
        <v>0</v>
      </c>
      <c r="AL345" s="34">
        <v>0</v>
      </c>
      <c r="AM345" s="34">
        <v>14804.369999999999</v>
      </c>
      <c r="AN345" s="34">
        <v>14804.369999999999</v>
      </c>
      <c r="AO345" s="34">
        <v>57526.564593000003</v>
      </c>
      <c r="AP345" s="34">
        <v>42722.194593000007</v>
      </c>
      <c r="AQ345" s="34">
        <v>14804.369999999995</v>
      </c>
      <c r="AR345" s="34">
        <v>16732</v>
      </c>
      <c r="AS345" s="34">
        <v>0</v>
      </c>
    </row>
    <row r="346" spans="2:45" s="1" customFormat="1" ht="12.75" x14ac:dyDescent="0.2">
      <c r="B346" s="31" t="s">
        <v>3798</v>
      </c>
      <c r="C346" s="32" t="s">
        <v>3116</v>
      </c>
      <c r="D346" s="31" t="s">
        <v>3117</v>
      </c>
      <c r="E346" s="31" t="s">
        <v>13</v>
      </c>
      <c r="F346" s="31" t="s">
        <v>11</v>
      </c>
      <c r="G346" s="31" t="s">
        <v>18</v>
      </c>
      <c r="H346" s="31" t="s">
        <v>146</v>
      </c>
      <c r="I346" s="31" t="s">
        <v>10</v>
      </c>
      <c r="J346" s="31" t="s">
        <v>22</v>
      </c>
      <c r="K346" s="31" t="s">
        <v>3118</v>
      </c>
      <c r="L346" s="33">
        <v>599</v>
      </c>
      <c r="M346" s="150">
        <v>22306.607071000002</v>
      </c>
      <c r="N346" s="34">
        <v>-18239</v>
      </c>
      <c r="O346" s="34">
        <v>10981.7007782214</v>
      </c>
      <c r="P346" s="30">
        <v>9602.526071000002</v>
      </c>
      <c r="Q346" s="35">
        <v>1421.671523</v>
      </c>
      <c r="R346" s="36">
        <v>0</v>
      </c>
      <c r="S346" s="36">
        <v>992.7018274289527</v>
      </c>
      <c r="T346" s="36">
        <v>685.90976618689308</v>
      </c>
      <c r="U346" s="37">
        <v>1678.6206455342892</v>
      </c>
      <c r="V346" s="38">
        <v>3100.292168534289</v>
      </c>
      <c r="W346" s="34">
        <v>12702.818239534292</v>
      </c>
      <c r="X346" s="34">
        <v>2687.4332096503531</v>
      </c>
      <c r="Y346" s="33">
        <v>10015.385029883939</v>
      </c>
      <c r="Z346" s="144">
        <v>0</v>
      </c>
      <c r="AA346" s="34">
        <v>708.23882006827023</v>
      </c>
      <c r="AB346" s="34">
        <v>4091.1698692041864</v>
      </c>
      <c r="AC346" s="34">
        <v>2510.84</v>
      </c>
      <c r="AD346" s="34">
        <v>863</v>
      </c>
      <c r="AE346" s="34">
        <v>0</v>
      </c>
      <c r="AF346" s="34">
        <v>8173.2486892724564</v>
      </c>
      <c r="AG346" s="136">
        <v>5562</v>
      </c>
      <c r="AH346" s="34">
        <v>6728.9189999999999</v>
      </c>
      <c r="AI346" s="34">
        <v>0</v>
      </c>
      <c r="AJ346" s="34">
        <v>870.1</v>
      </c>
      <c r="AK346" s="34">
        <v>870.1</v>
      </c>
      <c r="AL346" s="34">
        <v>5562</v>
      </c>
      <c r="AM346" s="34">
        <v>5858.8189999999995</v>
      </c>
      <c r="AN346" s="34">
        <v>296.81899999999951</v>
      </c>
      <c r="AO346" s="34">
        <v>9602.526071000002</v>
      </c>
      <c r="AP346" s="34">
        <v>8435.6070710000022</v>
      </c>
      <c r="AQ346" s="34">
        <v>1166.9189999999999</v>
      </c>
      <c r="AR346" s="34">
        <v>-18239</v>
      </c>
      <c r="AS346" s="34">
        <v>0</v>
      </c>
    </row>
    <row r="347" spans="2:45" s="1" customFormat="1" ht="12.75" x14ac:dyDescent="0.2">
      <c r="B347" s="31" t="s">
        <v>3798</v>
      </c>
      <c r="C347" s="32" t="s">
        <v>1506</v>
      </c>
      <c r="D347" s="31" t="s">
        <v>1507</v>
      </c>
      <c r="E347" s="31" t="s">
        <v>13</v>
      </c>
      <c r="F347" s="31" t="s">
        <v>11</v>
      </c>
      <c r="G347" s="31" t="s">
        <v>18</v>
      </c>
      <c r="H347" s="31" t="s">
        <v>146</v>
      </c>
      <c r="I347" s="31" t="s">
        <v>10</v>
      </c>
      <c r="J347" s="31" t="s">
        <v>22</v>
      </c>
      <c r="K347" s="31" t="s">
        <v>1508</v>
      </c>
      <c r="L347" s="33">
        <v>942</v>
      </c>
      <c r="M347" s="150">
        <v>45750.931863000005</v>
      </c>
      <c r="N347" s="34">
        <v>-35871</v>
      </c>
      <c r="O347" s="34">
        <v>20802.022337099355</v>
      </c>
      <c r="P347" s="30">
        <v>19293.633863000003</v>
      </c>
      <c r="Q347" s="35">
        <v>2451.8261859999998</v>
      </c>
      <c r="R347" s="36">
        <v>0</v>
      </c>
      <c r="S347" s="36">
        <v>1039.5716720003993</v>
      </c>
      <c r="T347" s="36">
        <v>844.4283279996007</v>
      </c>
      <c r="U347" s="37">
        <v>1884.0101594760888</v>
      </c>
      <c r="V347" s="38">
        <v>4335.8363454760884</v>
      </c>
      <c r="W347" s="34">
        <v>23629.47020847609</v>
      </c>
      <c r="X347" s="34">
        <v>1949.1968850003977</v>
      </c>
      <c r="Y347" s="33">
        <v>21680.273323475692</v>
      </c>
      <c r="Z347" s="144">
        <v>0</v>
      </c>
      <c r="AA347" s="34">
        <v>935.16377300471481</v>
      </c>
      <c r="AB347" s="34">
        <v>5327.5462872447688</v>
      </c>
      <c r="AC347" s="34">
        <v>3948.59</v>
      </c>
      <c r="AD347" s="34">
        <v>1193.5</v>
      </c>
      <c r="AE347" s="34">
        <v>220.52</v>
      </c>
      <c r="AF347" s="34">
        <v>11625.320060249484</v>
      </c>
      <c r="AG347" s="136">
        <v>8298</v>
      </c>
      <c r="AH347" s="34">
        <v>9413.7019999999993</v>
      </c>
      <c r="AI347" s="34">
        <v>0</v>
      </c>
      <c r="AJ347" s="34">
        <v>200</v>
      </c>
      <c r="AK347" s="34">
        <v>200</v>
      </c>
      <c r="AL347" s="34">
        <v>8298</v>
      </c>
      <c r="AM347" s="34">
        <v>9213.7019999999993</v>
      </c>
      <c r="AN347" s="34">
        <v>915.70199999999932</v>
      </c>
      <c r="AO347" s="34">
        <v>19293.633863000003</v>
      </c>
      <c r="AP347" s="34">
        <v>18177.931863000005</v>
      </c>
      <c r="AQ347" s="34">
        <v>1115.7019999999975</v>
      </c>
      <c r="AR347" s="34">
        <v>-35871</v>
      </c>
      <c r="AS347" s="34">
        <v>0</v>
      </c>
    </row>
    <row r="348" spans="2:45" s="1" customFormat="1" ht="12.75" x14ac:dyDescent="0.2">
      <c r="B348" s="31" t="s">
        <v>3798</v>
      </c>
      <c r="C348" s="32" t="s">
        <v>1446</v>
      </c>
      <c r="D348" s="31" t="s">
        <v>1447</v>
      </c>
      <c r="E348" s="31" t="s">
        <v>13</v>
      </c>
      <c r="F348" s="31" t="s">
        <v>11</v>
      </c>
      <c r="G348" s="31" t="s">
        <v>18</v>
      </c>
      <c r="H348" s="31" t="s">
        <v>146</v>
      </c>
      <c r="I348" s="31" t="s">
        <v>10</v>
      </c>
      <c r="J348" s="31" t="s">
        <v>12</v>
      </c>
      <c r="K348" s="31" t="s">
        <v>1448</v>
      </c>
      <c r="L348" s="33">
        <v>3837</v>
      </c>
      <c r="M348" s="150">
        <v>123997.30488699999</v>
      </c>
      <c r="N348" s="34">
        <v>-143700</v>
      </c>
      <c r="O348" s="34">
        <v>57808.558390794264</v>
      </c>
      <c r="P348" s="30">
        <v>130325.80488700001</v>
      </c>
      <c r="Q348" s="35">
        <v>13545.649981</v>
      </c>
      <c r="R348" s="36">
        <v>0</v>
      </c>
      <c r="S348" s="36">
        <v>8326.7877291460554</v>
      </c>
      <c r="T348" s="36">
        <v>-35.278180003000671</v>
      </c>
      <c r="U348" s="37">
        <v>8291.5542611350957</v>
      </c>
      <c r="V348" s="38">
        <v>21837.204242135096</v>
      </c>
      <c r="W348" s="34">
        <v>152163.00912913511</v>
      </c>
      <c r="X348" s="34">
        <v>15612.726992146083</v>
      </c>
      <c r="Y348" s="33">
        <v>136550.28213698903</v>
      </c>
      <c r="Z348" s="144">
        <v>0</v>
      </c>
      <c r="AA348" s="34">
        <v>2223.0264097465997</v>
      </c>
      <c r="AB348" s="34">
        <v>18698.35605438154</v>
      </c>
      <c r="AC348" s="34">
        <v>16083.6</v>
      </c>
      <c r="AD348" s="34">
        <v>4062.0336745875006</v>
      </c>
      <c r="AE348" s="34">
        <v>0</v>
      </c>
      <c r="AF348" s="34">
        <v>41067.01613871564</v>
      </c>
      <c r="AG348" s="136">
        <v>187742</v>
      </c>
      <c r="AH348" s="34">
        <v>187758.5</v>
      </c>
      <c r="AI348" s="34">
        <v>4763</v>
      </c>
      <c r="AJ348" s="34">
        <v>4779.5</v>
      </c>
      <c r="AK348" s="34">
        <v>16.5</v>
      </c>
      <c r="AL348" s="34">
        <v>182979</v>
      </c>
      <c r="AM348" s="34">
        <v>182979</v>
      </c>
      <c r="AN348" s="34">
        <v>0</v>
      </c>
      <c r="AO348" s="34">
        <v>130325.80488700001</v>
      </c>
      <c r="AP348" s="34">
        <v>130309.30488700001</v>
      </c>
      <c r="AQ348" s="34">
        <v>16.5</v>
      </c>
      <c r="AR348" s="34">
        <v>-143700</v>
      </c>
      <c r="AS348" s="34">
        <v>0</v>
      </c>
    </row>
    <row r="349" spans="2:45" s="1" customFormat="1" ht="12.75" x14ac:dyDescent="0.2">
      <c r="B349" s="31" t="s">
        <v>3798</v>
      </c>
      <c r="C349" s="32" t="s">
        <v>2867</v>
      </c>
      <c r="D349" s="31" t="s">
        <v>2868</v>
      </c>
      <c r="E349" s="31" t="s">
        <v>13</v>
      </c>
      <c r="F349" s="31" t="s">
        <v>11</v>
      </c>
      <c r="G349" s="31" t="s">
        <v>18</v>
      </c>
      <c r="H349" s="31" t="s">
        <v>146</v>
      </c>
      <c r="I349" s="31" t="s">
        <v>10</v>
      </c>
      <c r="J349" s="31" t="s">
        <v>12</v>
      </c>
      <c r="K349" s="31" t="s">
        <v>2869</v>
      </c>
      <c r="L349" s="33">
        <v>2692</v>
      </c>
      <c r="M349" s="150">
        <v>252653.15536500001</v>
      </c>
      <c r="N349" s="34">
        <v>-114699.3</v>
      </c>
      <c r="O349" s="34">
        <v>85561.460394941489</v>
      </c>
      <c r="P349" s="30">
        <v>211660.85536500002</v>
      </c>
      <c r="Q349" s="35">
        <v>11728.085305000001</v>
      </c>
      <c r="R349" s="36">
        <v>0</v>
      </c>
      <c r="S349" s="36">
        <v>5521.7056480021211</v>
      </c>
      <c r="T349" s="36">
        <v>-7.4419362079670464</v>
      </c>
      <c r="U349" s="37">
        <v>5514.2934474790409</v>
      </c>
      <c r="V349" s="38">
        <v>17242.378752479042</v>
      </c>
      <c r="W349" s="34">
        <v>228903.23411747906</v>
      </c>
      <c r="X349" s="34">
        <v>10353.198090002115</v>
      </c>
      <c r="Y349" s="33">
        <v>218550.03602747695</v>
      </c>
      <c r="Z349" s="144">
        <v>0</v>
      </c>
      <c r="AA349" s="34">
        <v>2019.4573045880688</v>
      </c>
      <c r="AB349" s="34">
        <v>14472.217463116453</v>
      </c>
      <c r="AC349" s="34">
        <v>11284.09</v>
      </c>
      <c r="AD349" s="34">
        <v>568</v>
      </c>
      <c r="AE349" s="34">
        <v>0</v>
      </c>
      <c r="AF349" s="34">
        <v>28343.764767704521</v>
      </c>
      <c r="AG349" s="136">
        <v>101418</v>
      </c>
      <c r="AH349" s="34">
        <v>101418</v>
      </c>
      <c r="AI349" s="34">
        <v>11790</v>
      </c>
      <c r="AJ349" s="34">
        <v>11790</v>
      </c>
      <c r="AK349" s="34">
        <v>0</v>
      </c>
      <c r="AL349" s="34">
        <v>89628</v>
      </c>
      <c r="AM349" s="34">
        <v>89628</v>
      </c>
      <c r="AN349" s="34">
        <v>0</v>
      </c>
      <c r="AO349" s="34">
        <v>211660.85536500002</v>
      </c>
      <c r="AP349" s="34">
        <v>211660.85536500002</v>
      </c>
      <c r="AQ349" s="34">
        <v>0</v>
      </c>
      <c r="AR349" s="34">
        <v>-121812</v>
      </c>
      <c r="AS349" s="34">
        <v>7112.6999999999971</v>
      </c>
    </row>
    <row r="350" spans="2:45" s="1" customFormat="1" ht="12.75" x14ac:dyDescent="0.2">
      <c r="B350" s="31" t="s">
        <v>3798</v>
      </c>
      <c r="C350" s="32" t="s">
        <v>2114</v>
      </c>
      <c r="D350" s="31" t="s">
        <v>2115</v>
      </c>
      <c r="E350" s="31" t="s">
        <v>13</v>
      </c>
      <c r="F350" s="31" t="s">
        <v>11</v>
      </c>
      <c r="G350" s="31" t="s">
        <v>18</v>
      </c>
      <c r="H350" s="31" t="s">
        <v>146</v>
      </c>
      <c r="I350" s="31" t="s">
        <v>10</v>
      </c>
      <c r="J350" s="31" t="s">
        <v>12</v>
      </c>
      <c r="K350" s="31" t="s">
        <v>2116</v>
      </c>
      <c r="L350" s="33">
        <v>1506</v>
      </c>
      <c r="M350" s="150">
        <v>37724.000076000004</v>
      </c>
      <c r="N350" s="34">
        <v>-27634</v>
      </c>
      <c r="O350" s="34">
        <v>1479.0170979389241</v>
      </c>
      <c r="P350" s="30">
        <v>48915.800076000007</v>
      </c>
      <c r="Q350" s="35">
        <v>2190.1317640000002</v>
      </c>
      <c r="R350" s="36">
        <v>0</v>
      </c>
      <c r="S350" s="36">
        <v>1437.4420902862664</v>
      </c>
      <c r="T350" s="36">
        <v>1574.5579097137336</v>
      </c>
      <c r="U350" s="37">
        <v>3012.0162422197345</v>
      </c>
      <c r="V350" s="38">
        <v>5202.1480062197352</v>
      </c>
      <c r="W350" s="34">
        <v>54117.948082219744</v>
      </c>
      <c r="X350" s="34">
        <v>2695.2039192862794</v>
      </c>
      <c r="Y350" s="33">
        <v>51422.744162933464</v>
      </c>
      <c r="Z350" s="144">
        <v>0</v>
      </c>
      <c r="AA350" s="34">
        <v>1253.5770362557257</v>
      </c>
      <c r="AB350" s="34">
        <v>8287.9121647531611</v>
      </c>
      <c r="AC350" s="34">
        <v>6312.72</v>
      </c>
      <c r="AD350" s="34">
        <v>1054.9899999999998</v>
      </c>
      <c r="AE350" s="34">
        <v>60.5</v>
      </c>
      <c r="AF350" s="34">
        <v>16969.699201008887</v>
      </c>
      <c r="AG350" s="136">
        <v>51832</v>
      </c>
      <c r="AH350" s="34">
        <v>54792.800000000003</v>
      </c>
      <c r="AI350" s="34">
        <v>0</v>
      </c>
      <c r="AJ350" s="34">
        <v>2960.8</v>
      </c>
      <c r="AK350" s="34">
        <v>2960.8</v>
      </c>
      <c r="AL350" s="34">
        <v>51832</v>
      </c>
      <c r="AM350" s="34">
        <v>51832</v>
      </c>
      <c r="AN350" s="34">
        <v>0</v>
      </c>
      <c r="AO350" s="34">
        <v>48915.800076000007</v>
      </c>
      <c r="AP350" s="34">
        <v>45955.000076000004</v>
      </c>
      <c r="AQ350" s="34">
        <v>2960.8000000000029</v>
      </c>
      <c r="AR350" s="34">
        <v>-27634</v>
      </c>
      <c r="AS350" s="34">
        <v>0</v>
      </c>
    </row>
    <row r="351" spans="2:45" s="1" customFormat="1" ht="12.75" x14ac:dyDescent="0.2">
      <c r="B351" s="31" t="s">
        <v>3798</v>
      </c>
      <c r="C351" s="32" t="s">
        <v>3623</v>
      </c>
      <c r="D351" s="31" t="s">
        <v>3624</v>
      </c>
      <c r="E351" s="31" t="s">
        <v>13</v>
      </c>
      <c r="F351" s="31" t="s">
        <v>11</v>
      </c>
      <c r="G351" s="31" t="s">
        <v>18</v>
      </c>
      <c r="H351" s="31" t="s">
        <v>146</v>
      </c>
      <c r="I351" s="31" t="s">
        <v>10</v>
      </c>
      <c r="J351" s="31" t="s">
        <v>22</v>
      </c>
      <c r="K351" s="31" t="s">
        <v>3625</v>
      </c>
      <c r="L351" s="33">
        <v>491</v>
      </c>
      <c r="M351" s="150">
        <v>16126.259257999998</v>
      </c>
      <c r="N351" s="34">
        <v>-11488</v>
      </c>
      <c r="O351" s="34">
        <v>11315.8</v>
      </c>
      <c r="P351" s="30">
        <v>9612.9302579999967</v>
      </c>
      <c r="Q351" s="35">
        <v>1573.5555360000001</v>
      </c>
      <c r="R351" s="36">
        <v>0</v>
      </c>
      <c r="S351" s="36">
        <v>1479.8902034291398</v>
      </c>
      <c r="T351" s="36">
        <v>1136.4672706365043</v>
      </c>
      <c r="U351" s="37">
        <v>2616.3715827817787</v>
      </c>
      <c r="V351" s="38">
        <v>4189.9271187817785</v>
      </c>
      <c r="W351" s="34">
        <v>13802.857376781776</v>
      </c>
      <c r="X351" s="34">
        <v>4199.0122654291408</v>
      </c>
      <c r="Y351" s="33">
        <v>9603.8451113526353</v>
      </c>
      <c r="Z351" s="144">
        <v>0</v>
      </c>
      <c r="AA351" s="34">
        <v>463.18165527732583</v>
      </c>
      <c r="AB351" s="34">
        <v>1884.4773441882151</v>
      </c>
      <c r="AC351" s="34">
        <v>2058.13</v>
      </c>
      <c r="AD351" s="34">
        <v>0</v>
      </c>
      <c r="AE351" s="34">
        <v>0</v>
      </c>
      <c r="AF351" s="34">
        <v>4405.7889994655416</v>
      </c>
      <c r="AG351" s="136">
        <v>0</v>
      </c>
      <c r="AH351" s="34">
        <v>4974.6709999999994</v>
      </c>
      <c r="AI351" s="34">
        <v>0</v>
      </c>
      <c r="AJ351" s="34">
        <v>172.20000000000002</v>
      </c>
      <c r="AK351" s="34">
        <v>172.20000000000002</v>
      </c>
      <c r="AL351" s="34">
        <v>0</v>
      </c>
      <c r="AM351" s="34">
        <v>4802.4709999999995</v>
      </c>
      <c r="AN351" s="34">
        <v>4802.4709999999995</v>
      </c>
      <c r="AO351" s="34">
        <v>9612.9302579999967</v>
      </c>
      <c r="AP351" s="34">
        <v>4638.2592579999964</v>
      </c>
      <c r="AQ351" s="34">
        <v>4974.6709999999985</v>
      </c>
      <c r="AR351" s="34">
        <v>-11488</v>
      </c>
      <c r="AS351" s="34">
        <v>0</v>
      </c>
    </row>
    <row r="352" spans="2:45" s="1" customFormat="1" ht="12.75" x14ac:dyDescent="0.2">
      <c r="B352" s="31" t="s">
        <v>3798</v>
      </c>
      <c r="C352" s="32" t="s">
        <v>950</v>
      </c>
      <c r="D352" s="31" t="s">
        <v>951</v>
      </c>
      <c r="E352" s="31" t="s">
        <v>13</v>
      </c>
      <c r="F352" s="31" t="s">
        <v>11</v>
      </c>
      <c r="G352" s="31" t="s">
        <v>18</v>
      </c>
      <c r="H352" s="31" t="s">
        <v>146</v>
      </c>
      <c r="I352" s="31" t="s">
        <v>10</v>
      </c>
      <c r="J352" s="31" t="s">
        <v>22</v>
      </c>
      <c r="K352" s="31" t="s">
        <v>952</v>
      </c>
      <c r="L352" s="33">
        <v>178</v>
      </c>
      <c r="M352" s="150">
        <v>16787.022485000001</v>
      </c>
      <c r="N352" s="34">
        <v>-875</v>
      </c>
      <c r="O352" s="34">
        <v>0</v>
      </c>
      <c r="P352" s="30">
        <v>17601.622485</v>
      </c>
      <c r="Q352" s="35">
        <v>825.228298</v>
      </c>
      <c r="R352" s="36">
        <v>0</v>
      </c>
      <c r="S352" s="36">
        <v>681.26512000026162</v>
      </c>
      <c r="T352" s="36">
        <v>-17.578089997306392</v>
      </c>
      <c r="U352" s="37">
        <v>663.69060893740937</v>
      </c>
      <c r="V352" s="38">
        <v>1488.9189069374092</v>
      </c>
      <c r="W352" s="34">
        <v>19090.541391937408</v>
      </c>
      <c r="X352" s="34">
        <v>1277.3721000002624</v>
      </c>
      <c r="Y352" s="33">
        <v>17813.169291937145</v>
      </c>
      <c r="Z352" s="144">
        <v>0</v>
      </c>
      <c r="AA352" s="34">
        <v>1077.5427095855109</v>
      </c>
      <c r="AB352" s="34">
        <v>1588.7029396153844</v>
      </c>
      <c r="AC352" s="34">
        <v>1356.8899999999999</v>
      </c>
      <c r="AD352" s="34">
        <v>373.82016789999994</v>
      </c>
      <c r="AE352" s="34">
        <v>0</v>
      </c>
      <c r="AF352" s="34">
        <v>4396.9558171008948</v>
      </c>
      <c r="AG352" s="136">
        <v>4574</v>
      </c>
      <c r="AH352" s="34">
        <v>4739.6000000000004</v>
      </c>
      <c r="AI352" s="34">
        <v>0</v>
      </c>
      <c r="AJ352" s="34">
        <v>165.60000000000002</v>
      </c>
      <c r="AK352" s="34">
        <v>165.60000000000002</v>
      </c>
      <c r="AL352" s="34">
        <v>4574</v>
      </c>
      <c r="AM352" s="34">
        <v>4574</v>
      </c>
      <c r="AN352" s="34">
        <v>0</v>
      </c>
      <c r="AO352" s="34">
        <v>17601.622485</v>
      </c>
      <c r="AP352" s="34">
        <v>17436.022485000001</v>
      </c>
      <c r="AQ352" s="34">
        <v>165.59999999999854</v>
      </c>
      <c r="AR352" s="34">
        <v>-875</v>
      </c>
      <c r="AS352" s="34">
        <v>0</v>
      </c>
    </row>
    <row r="353" spans="2:45" s="1" customFormat="1" ht="12.75" x14ac:dyDescent="0.2">
      <c r="B353" s="31" t="s">
        <v>3798</v>
      </c>
      <c r="C353" s="32" t="s">
        <v>1740</v>
      </c>
      <c r="D353" s="31" t="s">
        <v>1741</v>
      </c>
      <c r="E353" s="31" t="s">
        <v>13</v>
      </c>
      <c r="F353" s="31" t="s">
        <v>11</v>
      </c>
      <c r="G353" s="31" t="s">
        <v>18</v>
      </c>
      <c r="H353" s="31" t="s">
        <v>146</v>
      </c>
      <c r="I353" s="31" t="s">
        <v>10</v>
      </c>
      <c r="J353" s="31" t="s">
        <v>12</v>
      </c>
      <c r="K353" s="31" t="s">
        <v>1742</v>
      </c>
      <c r="L353" s="33">
        <v>2085</v>
      </c>
      <c r="M353" s="150">
        <v>54405.244868000002</v>
      </c>
      <c r="N353" s="34">
        <v>-16194</v>
      </c>
      <c r="O353" s="34">
        <v>0</v>
      </c>
      <c r="P353" s="30">
        <v>37222.244868000009</v>
      </c>
      <c r="Q353" s="35">
        <v>2713.5186279999998</v>
      </c>
      <c r="R353" s="36">
        <v>0</v>
      </c>
      <c r="S353" s="36">
        <v>2670.7366834295967</v>
      </c>
      <c r="T353" s="36">
        <v>1499.2633165704033</v>
      </c>
      <c r="U353" s="37">
        <v>4170.0224867384768</v>
      </c>
      <c r="V353" s="38">
        <v>6883.5411147384766</v>
      </c>
      <c r="W353" s="34">
        <v>44105.785982738482</v>
      </c>
      <c r="X353" s="34">
        <v>5007.6312814295961</v>
      </c>
      <c r="Y353" s="33">
        <v>39098.154701308886</v>
      </c>
      <c r="Z353" s="144">
        <v>0</v>
      </c>
      <c r="AA353" s="34">
        <v>1389.1901691405619</v>
      </c>
      <c r="AB353" s="34">
        <v>10177.704677004644</v>
      </c>
      <c r="AC353" s="34">
        <v>8739.7199999999993</v>
      </c>
      <c r="AD353" s="34">
        <v>439.61455280000001</v>
      </c>
      <c r="AE353" s="34">
        <v>2108</v>
      </c>
      <c r="AF353" s="34">
        <v>22854.229398945205</v>
      </c>
      <c r="AG353" s="136">
        <v>25402</v>
      </c>
      <c r="AH353" s="34">
        <v>27827</v>
      </c>
      <c r="AI353" s="34">
        <v>0</v>
      </c>
      <c r="AJ353" s="34">
        <v>2425</v>
      </c>
      <c r="AK353" s="34">
        <v>2425</v>
      </c>
      <c r="AL353" s="34">
        <v>25402</v>
      </c>
      <c r="AM353" s="34">
        <v>25402</v>
      </c>
      <c r="AN353" s="34">
        <v>0</v>
      </c>
      <c r="AO353" s="34">
        <v>37222.244868000009</v>
      </c>
      <c r="AP353" s="34">
        <v>34797.244868000009</v>
      </c>
      <c r="AQ353" s="34">
        <v>2425</v>
      </c>
      <c r="AR353" s="34">
        <v>-16194</v>
      </c>
      <c r="AS353" s="34">
        <v>0</v>
      </c>
    </row>
    <row r="354" spans="2:45" s="1" customFormat="1" ht="12.75" x14ac:dyDescent="0.2">
      <c r="B354" s="31" t="s">
        <v>3798</v>
      </c>
      <c r="C354" s="32" t="s">
        <v>222</v>
      </c>
      <c r="D354" s="31" t="s">
        <v>223</v>
      </c>
      <c r="E354" s="31" t="s">
        <v>13</v>
      </c>
      <c r="F354" s="31" t="s">
        <v>11</v>
      </c>
      <c r="G354" s="31" t="s">
        <v>18</v>
      </c>
      <c r="H354" s="31" t="s">
        <v>146</v>
      </c>
      <c r="I354" s="31" t="s">
        <v>10</v>
      </c>
      <c r="J354" s="31" t="s">
        <v>12</v>
      </c>
      <c r="K354" s="31" t="s">
        <v>224</v>
      </c>
      <c r="L354" s="33">
        <v>3778</v>
      </c>
      <c r="M354" s="150">
        <v>136436.853515</v>
      </c>
      <c r="N354" s="34">
        <v>-43336</v>
      </c>
      <c r="O354" s="34">
        <v>8987.4478434749872</v>
      </c>
      <c r="P354" s="30">
        <v>155221.853515</v>
      </c>
      <c r="Q354" s="35">
        <v>9840.0933019999993</v>
      </c>
      <c r="R354" s="36">
        <v>0</v>
      </c>
      <c r="S354" s="36">
        <v>6174.6225154309423</v>
      </c>
      <c r="T354" s="36">
        <v>1381.3774845690577</v>
      </c>
      <c r="U354" s="37">
        <v>7556.0407457544197</v>
      </c>
      <c r="V354" s="38">
        <v>17396.134047754418</v>
      </c>
      <c r="W354" s="34">
        <v>172617.98756275442</v>
      </c>
      <c r="X354" s="34">
        <v>11577.417216430971</v>
      </c>
      <c r="Y354" s="33">
        <v>161040.57034632345</v>
      </c>
      <c r="Z354" s="144">
        <v>0</v>
      </c>
      <c r="AA354" s="34">
        <v>3087.3211290065506</v>
      </c>
      <c r="AB354" s="34">
        <v>45930.655378770534</v>
      </c>
      <c r="AC354" s="34">
        <v>15836.29</v>
      </c>
      <c r="AD354" s="34">
        <v>3604.7667635500002</v>
      </c>
      <c r="AE354" s="34">
        <v>0</v>
      </c>
      <c r="AF354" s="34">
        <v>68459.033271327091</v>
      </c>
      <c r="AG354" s="136">
        <v>75642</v>
      </c>
      <c r="AH354" s="34">
        <v>85822</v>
      </c>
      <c r="AI354" s="34">
        <v>0</v>
      </c>
      <c r="AJ354" s="34">
        <v>10180</v>
      </c>
      <c r="AK354" s="34">
        <v>10180</v>
      </c>
      <c r="AL354" s="34">
        <v>75642</v>
      </c>
      <c r="AM354" s="34">
        <v>75642</v>
      </c>
      <c r="AN354" s="34">
        <v>0</v>
      </c>
      <c r="AO354" s="34">
        <v>155221.853515</v>
      </c>
      <c r="AP354" s="34">
        <v>145041.853515</v>
      </c>
      <c r="AQ354" s="34">
        <v>10180</v>
      </c>
      <c r="AR354" s="34">
        <v>-43336</v>
      </c>
      <c r="AS354" s="34">
        <v>0</v>
      </c>
    </row>
    <row r="355" spans="2:45" s="1" customFormat="1" ht="12.75" x14ac:dyDescent="0.2">
      <c r="B355" s="31" t="s">
        <v>3798</v>
      </c>
      <c r="C355" s="32" t="s">
        <v>2525</v>
      </c>
      <c r="D355" s="31" t="s">
        <v>2526</v>
      </c>
      <c r="E355" s="31" t="s">
        <v>13</v>
      </c>
      <c r="F355" s="31" t="s">
        <v>11</v>
      </c>
      <c r="G355" s="31" t="s">
        <v>18</v>
      </c>
      <c r="H355" s="31" t="s">
        <v>146</v>
      </c>
      <c r="I355" s="31" t="s">
        <v>10</v>
      </c>
      <c r="J355" s="31" t="s">
        <v>12</v>
      </c>
      <c r="K355" s="31" t="s">
        <v>2527</v>
      </c>
      <c r="L355" s="33">
        <v>1171</v>
      </c>
      <c r="M355" s="150">
        <v>37484.013673000001</v>
      </c>
      <c r="N355" s="34">
        <v>-19608</v>
      </c>
      <c r="O355" s="34">
        <v>8245.9930007549574</v>
      </c>
      <c r="P355" s="30">
        <v>37269.013673000001</v>
      </c>
      <c r="Q355" s="35">
        <v>3050.650858</v>
      </c>
      <c r="R355" s="36">
        <v>0</v>
      </c>
      <c r="S355" s="36">
        <v>2345.7175931437582</v>
      </c>
      <c r="T355" s="36">
        <v>-0.20090745313927982</v>
      </c>
      <c r="U355" s="37">
        <v>2345.5293338969273</v>
      </c>
      <c r="V355" s="38">
        <v>5396.1801918969268</v>
      </c>
      <c r="W355" s="34">
        <v>42665.19386489693</v>
      </c>
      <c r="X355" s="34">
        <v>4398.2204871437571</v>
      </c>
      <c r="Y355" s="33">
        <v>38266.973377753173</v>
      </c>
      <c r="Z355" s="144">
        <v>0</v>
      </c>
      <c r="AA355" s="34">
        <v>1329.0872801845367</v>
      </c>
      <c r="AB355" s="34">
        <v>6381.8881302995142</v>
      </c>
      <c r="AC355" s="34">
        <v>4908.5</v>
      </c>
      <c r="AD355" s="34">
        <v>310.5</v>
      </c>
      <c r="AE355" s="34">
        <v>162.43</v>
      </c>
      <c r="AF355" s="34">
        <v>13092.405410484051</v>
      </c>
      <c r="AG355" s="136">
        <v>27035</v>
      </c>
      <c r="AH355" s="34">
        <v>27565</v>
      </c>
      <c r="AI355" s="34">
        <v>0</v>
      </c>
      <c r="AJ355" s="34">
        <v>530</v>
      </c>
      <c r="AK355" s="34">
        <v>530</v>
      </c>
      <c r="AL355" s="34">
        <v>27035</v>
      </c>
      <c r="AM355" s="34">
        <v>27035</v>
      </c>
      <c r="AN355" s="34">
        <v>0</v>
      </c>
      <c r="AO355" s="34">
        <v>37269.013673000001</v>
      </c>
      <c r="AP355" s="34">
        <v>36739.013673000001</v>
      </c>
      <c r="AQ355" s="34">
        <v>530</v>
      </c>
      <c r="AR355" s="34">
        <v>-19608</v>
      </c>
      <c r="AS355" s="34">
        <v>0</v>
      </c>
    </row>
    <row r="356" spans="2:45" s="1" customFormat="1" ht="12.75" x14ac:dyDescent="0.2">
      <c r="B356" s="31" t="s">
        <v>3798</v>
      </c>
      <c r="C356" s="32" t="s">
        <v>758</v>
      </c>
      <c r="D356" s="31" t="s">
        <v>759</v>
      </c>
      <c r="E356" s="31" t="s">
        <v>13</v>
      </c>
      <c r="F356" s="31" t="s">
        <v>11</v>
      </c>
      <c r="G356" s="31" t="s">
        <v>18</v>
      </c>
      <c r="H356" s="31" t="s">
        <v>146</v>
      </c>
      <c r="I356" s="31" t="s">
        <v>10</v>
      </c>
      <c r="J356" s="31" t="s">
        <v>12</v>
      </c>
      <c r="K356" s="31" t="s">
        <v>760</v>
      </c>
      <c r="L356" s="33">
        <v>2335</v>
      </c>
      <c r="M356" s="150">
        <v>62314.287495999997</v>
      </c>
      <c r="N356" s="34">
        <v>-81700</v>
      </c>
      <c r="O356" s="34">
        <v>44831.769545019029</v>
      </c>
      <c r="P356" s="30">
        <v>-19243.762504000006</v>
      </c>
      <c r="Q356" s="35">
        <v>5398.7946620000002</v>
      </c>
      <c r="R356" s="36">
        <v>19243.762504000006</v>
      </c>
      <c r="S356" s="36">
        <v>4446.6580822874221</v>
      </c>
      <c r="T356" s="36">
        <v>35367.402718160978</v>
      </c>
      <c r="U356" s="37">
        <v>59058.141773951444</v>
      </c>
      <c r="V356" s="38">
        <v>64456.936435951444</v>
      </c>
      <c r="W356" s="34">
        <v>64456.936435951444</v>
      </c>
      <c r="X356" s="34">
        <v>51661.284609306458</v>
      </c>
      <c r="Y356" s="33">
        <v>12795.651826644986</v>
      </c>
      <c r="Z356" s="144">
        <v>0</v>
      </c>
      <c r="AA356" s="34">
        <v>206.05242448367107</v>
      </c>
      <c r="AB356" s="34">
        <v>10890.707857126581</v>
      </c>
      <c r="AC356" s="34">
        <v>9787.65</v>
      </c>
      <c r="AD356" s="34">
        <v>1281.5315338750002</v>
      </c>
      <c r="AE356" s="34">
        <v>0</v>
      </c>
      <c r="AF356" s="34">
        <v>22165.941815485254</v>
      </c>
      <c r="AG356" s="136">
        <v>1500</v>
      </c>
      <c r="AH356" s="34">
        <v>27496.949999999997</v>
      </c>
      <c r="AI356" s="34">
        <v>0</v>
      </c>
      <c r="AJ356" s="34">
        <v>1368.3000000000002</v>
      </c>
      <c r="AK356" s="34">
        <v>1368.3000000000002</v>
      </c>
      <c r="AL356" s="34">
        <v>1500</v>
      </c>
      <c r="AM356" s="34">
        <v>26128.649999999998</v>
      </c>
      <c r="AN356" s="34">
        <v>24628.649999999998</v>
      </c>
      <c r="AO356" s="34">
        <v>-19243.762504000006</v>
      </c>
      <c r="AP356" s="34">
        <v>-45240.712504000003</v>
      </c>
      <c r="AQ356" s="34">
        <v>25996.949999999997</v>
      </c>
      <c r="AR356" s="34">
        <v>-98942</v>
      </c>
      <c r="AS356" s="34">
        <v>17242</v>
      </c>
    </row>
    <row r="357" spans="2:45" s="1" customFormat="1" ht="12.75" x14ac:dyDescent="0.2">
      <c r="B357" s="31" t="s">
        <v>3798</v>
      </c>
      <c r="C357" s="32" t="s">
        <v>498</v>
      </c>
      <c r="D357" s="31" t="s">
        <v>499</v>
      </c>
      <c r="E357" s="31" t="s">
        <v>13</v>
      </c>
      <c r="F357" s="31" t="s">
        <v>11</v>
      </c>
      <c r="G357" s="31" t="s">
        <v>18</v>
      </c>
      <c r="H357" s="31" t="s">
        <v>146</v>
      </c>
      <c r="I357" s="31" t="s">
        <v>10</v>
      </c>
      <c r="J357" s="31" t="s">
        <v>12</v>
      </c>
      <c r="K357" s="31" t="s">
        <v>500</v>
      </c>
      <c r="L357" s="33">
        <v>2060</v>
      </c>
      <c r="M357" s="150">
        <v>56534.366154999996</v>
      </c>
      <c r="N357" s="34">
        <v>-8541</v>
      </c>
      <c r="O357" s="34">
        <v>2734.9474137948528</v>
      </c>
      <c r="P357" s="30">
        <v>71472.802770499999</v>
      </c>
      <c r="Q357" s="35">
        <v>5665.9960129999999</v>
      </c>
      <c r="R357" s="36">
        <v>0</v>
      </c>
      <c r="S357" s="36">
        <v>4700.8928960018047</v>
      </c>
      <c r="T357" s="36">
        <v>-31.392814589856243</v>
      </c>
      <c r="U357" s="37">
        <v>4669.5252617062288</v>
      </c>
      <c r="V357" s="38">
        <v>10335.521274706229</v>
      </c>
      <c r="W357" s="34">
        <v>81808.324045206231</v>
      </c>
      <c r="X357" s="34">
        <v>8814.1741800017917</v>
      </c>
      <c r="Y357" s="33">
        <v>72994.149865204439</v>
      </c>
      <c r="Z357" s="144">
        <v>0</v>
      </c>
      <c r="AA357" s="34">
        <v>4117.3456331584221</v>
      </c>
      <c r="AB357" s="34">
        <v>18277.488494119465</v>
      </c>
      <c r="AC357" s="34">
        <v>8634.93</v>
      </c>
      <c r="AD357" s="34">
        <v>1046.09194820625</v>
      </c>
      <c r="AE357" s="34">
        <v>54.5</v>
      </c>
      <c r="AF357" s="34">
        <v>32130.356075484135</v>
      </c>
      <c r="AG357" s="136">
        <v>33071</v>
      </c>
      <c r="AH357" s="34">
        <v>38724.436615500003</v>
      </c>
      <c r="AI357" s="34">
        <v>0</v>
      </c>
      <c r="AJ357" s="34">
        <v>5653.4366154999998</v>
      </c>
      <c r="AK357" s="34">
        <v>5653.4366154999998</v>
      </c>
      <c r="AL357" s="34">
        <v>33071</v>
      </c>
      <c r="AM357" s="34">
        <v>33071</v>
      </c>
      <c r="AN357" s="34">
        <v>0</v>
      </c>
      <c r="AO357" s="34">
        <v>71472.802770499999</v>
      </c>
      <c r="AP357" s="34">
        <v>65819.366154999996</v>
      </c>
      <c r="AQ357" s="34">
        <v>5653.4366155000025</v>
      </c>
      <c r="AR357" s="34">
        <v>-8541</v>
      </c>
      <c r="AS357" s="34">
        <v>0</v>
      </c>
    </row>
    <row r="358" spans="2:45" s="1" customFormat="1" ht="12.75" x14ac:dyDescent="0.2">
      <c r="B358" s="31" t="s">
        <v>3798</v>
      </c>
      <c r="C358" s="32" t="s">
        <v>2747</v>
      </c>
      <c r="D358" s="31" t="s">
        <v>2748</v>
      </c>
      <c r="E358" s="31" t="s">
        <v>13</v>
      </c>
      <c r="F358" s="31" t="s">
        <v>11</v>
      </c>
      <c r="G358" s="31" t="s">
        <v>18</v>
      </c>
      <c r="H358" s="31" t="s">
        <v>146</v>
      </c>
      <c r="I358" s="31" t="s">
        <v>10</v>
      </c>
      <c r="J358" s="31" t="s">
        <v>12</v>
      </c>
      <c r="K358" s="31" t="s">
        <v>2749</v>
      </c>
      <c r="L358" s="33">
        <v>2030</v>
      </c>
      <c r="M358" s="150">
        <v>126183.57142599999</v>
      </c>
      <c r="N358" s="34">
        <v>-85418</v>
      </c>
      <c r="O358" s="34">
        <v>84802.418865248561</v>
      </c>
      <c r="P358" s="30">
        <v>63569.071425999995</v>
      </c>
      <c r="Q358" s="35">
        <v>9405.3048419999996</v>
      </c>
      <c r="R358" s="36">
        <v>0</v>
      </c>
      <c r="S358" s="36">
        <v>4343.1060822873824</v>
      </c>
      <c r="T358" s="36">
        <v>12750.665022474384</v>
      </c>
      <c r="U358" s="37">
        <v>17093.863282977694</v>
      </c>
      <c r="V358" s="38">
        <v>26499.168124977696</v>
      </c>
      <c r="W358" s="34">
        <v>90068.239550977683</v>
      </c>
      <c r="X358" s="34">
        <v>23771.58432353595</v>
      </c>
      <c r="Y358" s="33">
        <v>66296.655227441734</v>
      </c>
      <c r="Z358" s="144">
        <v>0</v>
      </c>
      <c r="AA358" s="34">
        <v>1802.6665608385538</v>
      </c>
      <c r="AB358" s="34">
        <v>24847.385797885494</v>
      </c>
      <c r="AC358" s="34">
        <v>8509.18</v>
      </c>
      <c r="AD358" s="34">
        <v>4300.9402499999997</v>
      </c>
      <c r="AE358" s="34">
        <v>666</v>
      </c>
      <c r="AF358" s="34">
        <v>40126.172608724046</v>
      </c>
      <c r="AG358" s="136">
        <v>0</v>
      </c>
      <c r="AH358" s="34">
        <v>22803.5</v>
      </c>
      <c r="AI358" s="34">
        <v>0</v>
      </c>
      <c r="AJ358" s="34">
        <v>87.800000000000011</v>
      </c>
      <c r="AK358" s="34">
        <v>87.800000000000011</v>
      </c>
      <c r="AL358" s="34">
        <v>0</v>
      </c>
      <c r="AM358" s="34">
        <v>22715.7</v>
      </c>
      <c r="AN358" s="34">
        <v>22715.7</v>
      </c>
      <c r="AO358" s="34">
        <v>63569.071425999995</v>
      </c>
      <c r="AP358" s="34">
        <v>40765.571425999995</v>
      </c>
      <c r="AQ358" s="34">
        <v>22803.5</v>
      </c>
      <c r="AR358" s="34">
        <v>-85418</v>
      </c>
      <c r="AS358" s="34">
        <v>0</v>
      </c>
    </row>
    <row r="359" spans="2:45" s="1" customFormat="1" ht="12.75" x14ac:dyDescent="0.2">
      <c r="B359" s="31" t="s">
        <v>3798</v>
      </c>
      <c r="C359" s="32" t="s">
        <v>656</v>
      </c>
      <c r="D359" s="31" t="s">
        <v>657</v>
      </c>
      <c r="E359" s="31" t="s">
        <v>13</v>
      </c>
      <c r="F359" s="31" t="s">
        <v>11</v>
      </c>
      <c r="G359" s="31" t="s">
        <v>18</v>
      </c>
      <c r="H359" s="31" t="s">
        <v>146</v>
      </c>
      <c r="I359" s="31" t="s">
        <v>10</v>
      </c>
      <c r="J359" s="31" t="s">
        <v>12</v>
      </c>
      <c r="K359" s="31" t="s">
        <v>658</v>
      </c>
      <c r="L359" s="33">
        <v>1476</v>
      </c>
      <c r="M359" s="150">
        <v>71615.315202000013</v>
      </c>
      <c r="N359" s="34">
        <v>-73013</v>
      </c>
      <c r="O359" s="34">
        <v>29885.142068583293</v>
      </c>
      <c r="P359" s="30">
        <v>810.3152020000125</v>
      </c>
      <c r="Q359" s="35">
        <v>5730.9410049999997</v>
      </c>
      <c r="R359" s="36">
        <v>0</v>
      </c>
      <c r="S359" s="36">
        <v>3413.6142137155966</v>
      </c>
      <c r="T359" s="36">
        <v>22776.454528583265</v>
      </c>
      <c r="U359" s="37">
        <v>26190.209972329198</v>
      </c>
      <c r="V359" s="38">
        <v>31921.150977329198</v>
      </c>
      <c r="W359" s="34">
        <v>32731.466179329211</v>
      </c>
      <c r="X359" s="34">
        <v>32731.324949298873</v>
      </c>
      <c r="Y359" s="33">
        <v>0.14123003033819259</v>
      </c>
      <c r="Z359" s="144">
        <v>0</v>
      </c>
      <c r="AA359" s="34">
        <v>1285.3959998809598</v>
      </c>
      <c r="AB359" s="34">
        <v>7524.577759398363</v>
      </c>
      <c r="AC359" s="34">
        <v>6186.97</v>
      </c>
      <c r="AD359" s="34">
        <v>4402.0884632000007</v>
      </c>
      <c r="AE359" s="34">
        <v>0</v>
      </c>
      <c r="AF359" s="34">
        <v>19399.032222479324</v>
      </c>
      <c r="AG359" s="136">
        <v>57436</v>
      </c>
      <c r="AH359" s="34">
        <v>59836</v>
      </c>
      <c r="AI359" s="34">
        <v>0</v>
      </c>
      <c r="AJ359" s="34">
        <v>2400</v>
      </c>
      <c r="AK359" s="34">
        <v>2400</v>
      </c>
      <c r="AL359" s="34">
        <v>57436</v>
      </c>
      <c r="AM359" s="34">
        <v>57436</v>
      </c>
      <c r="AN359" s="34">
        <v>0</v>
      </c>
      <c r="AO359" s="34">
        <v>810.3152020000125</v>
      </c>
      <c r="AP359" s="34">
        <v>-1589.6847979999875</v>
      </c>
      <c r="AQ359" s="34">
        <v>2400</v>
      </c>
      <c r="AR359" s="34">
        <v>-73013</v>
      </c>
      <c r="AS359" s="34">
        <v>0</v>
      </c>
    </row>
    <row r="360" spans="2:45" s="1" customFormat="1" ht="12.75" x14ac:dyDescent="0.2">
      <c r="B360" s="31" t="s">
        <v>3798</v>
      </c>
      <c r="C360" s="32" t="s">
        <v>267</v>
      </c>
      <c r="D360" s="31" t="s">
        <v>268</v>
      </c>
      <c r="E360" s="31" t="s">
        <v>13</v>
      </c>
      <c r="F360" s="31" t="s">
        <v>11</v>
      </c>
      <c r="G360" s="31" t="s">
        <v>18</v>
      </c>
      <c r="H360" s="31" t="s">
        <v>146</v>
      </c>
      <c r="I360" s="31" t="s">
        <v>10</v>
      </c>
      <c r="J360" s="31" t="s">
        <v>22</v>
      </c>
      <c r="K360" s="31" t="s">
        <v>269</v>
      </c>
      <c r="L360" s="33">
        <v>858</v>
      </c>
      <c r="M360" s="150">
        <v>22202.149296000003</v>
      </c>
      <c r="N360" s="34">
        <v>121</v>
      </c>
      <c r="O360" s="34">
        <v>0</v>
      </c>
      <c r="P360" s="30">
        <v>29307.149296000003</v>
      </c>
      <c r="Q360" s="35">
        <v>1198.351036</v>
      </c>
      <c r="R360" s="36">
        <v>0</v>
      </c>
      <c r="S360" s="36">
        <v>1220.5790777147545</v>
      </c>
      <c r="T360" s="36">
        <v>495.42092228524552</v>
      </c>
      <c r="U360" s="37">
        <v>1716.0092535355459</v>
      </c>
      <c r="V360" s="38">
        <v>2914.3602895355461</v>
      </c>
      <c r="W360" s="34">
        <v>32221.50958553555</v>
      </c>
      <c r="X360" s="34">
        <v>2288.5857707147552</v>
      </c>
      <c r="Y360" s="33">
        <v>29932.923814820795</v>
      </c>
      <c r="Z360" s="144">
        <v>0</v>
      </c>
      <c r="AA360" s="34">
        <v>1306.4991388916249</v>
      </c>
      <c r="AB360" s="34">
        <v>3938.6507641062867</v>
      </c>
      <c r="AC360" s="34">
        <v>3596.49</v>
      </c>
      <c r="AD360" s="34">
        <v>0</v>
      </c>
      <c r="AE360" s="34">
        <v>255.14</v>
      </c>
      <c r="AF360" s="34">
        <v>9096.7799029979105</v>
      </c>
      <c r="AG360" s="136">
        <v>9467</v>
      </c>
      <c r="AH360" s="34">
        <v>9467</v>
      </c>
      <c r="AI360" s="34">
        <v>0</v>
      </c>
      <c r="AJ360" s="34">
        <v>0</v>
      </c>
      <c r="AK360" s="34">
        <v>0</v>
      </c>
      <c r="AL360" s="34">
        <v>9467</v>
      </c>
      <c r="AM360" s="34">
        <v>9467</v>
      </c>
      <c r="AN360" s="34">
        <v>0</v>
      </c>
      <c r="AO360" s="34">
        <v>29307.149296000003</v>
      </c>
      <c r="AP360" s="34">
        <v>29307.149296000003</v>
      </c>
      <c r="AQ360" s="34">
        <v>0</v>
      </c>
      <c r="AR360" s="34">
        <v>121</v>
      </c>
      <c r="AS360" s="34">
        <v>0</v>
      </c>
    </row>
    <row r="361" spans="2:45" s="1" customFormat="1" ht="12.75" x14ac:dyDescent="0.2">
      <c r="B361" s="31" t="s">
        <v>3798</v>
      </c>
      <c r="C361" s="32" t="s">
        <v>1800</v>
      </c>
      <c r="D361" s="31" t="s">
        <v>1801</v>
      </c>
      <c r="E361" s="31" t="s">
        <v>13</v>
      </c>
      <c r="F361" s="31" t="s">
        <v>11</v>
      </c>
      <c r="G361" s="31" t="s">
        <v>18</v>
      </c>
      <c r="H361" s="31" t="s">
        <v>146</v>
      </c>
      <c r="I361" s="31" t="s">
        <v>10</v>
      </c>
      <c r="J361" s="31" t="s">
        <v>22</v>
      </c>
      <c r="K361" s="31" t="s">
        <v>1802</v>
      </c>
      <c r="L361" s="33">
        <v>90</v>
      </c>
      <c r="M361" s="150">
        <v>9875.1597959999999</v>
      </c>
      <c r="N361" s="34">
        <v>-48</v>
      </c>
      <c r="O361" s="34">
        <v>0</v>
      </c>
      <c r="P361" s="30">
        <v>10957.449796000001</v>
      </c>
      <c r="Q361" s="35">
        <v>0</v>
      </c>
      <c r="R361" s="36">
        <v>0</v>
      </c>
      <c r="S361" s="36">
        <v>36.351259428585394</v>
      </c>
      <c r="T361" s="36">
        <v>143.64874057141461</v>
      </c>
      <c r="U361" s="37">
        <v>0</v>
      </c>
      <c r="V361" s="38">
        <v>0</v>
      </c>
      <c r="W361" s="34">
        <v>10957.449796000001</v>
      </c>
      <c r="X361" s="34">
        <v>36.351259428585763</v>
      </c>
      <c r="Y361" s="33">
        <v>10921.098536571415</v>
      </c>
      <c r="Z361" s="144">
        <v>0</v>
      </c>
      <c r="AA361" s="34">
        <v>141.57519085247461</v>
      </c>
      <c r="AB361" s="34">
        <v>1151.3972885866492</v>
      </c>
      <c r="AC361" s="34">
        <v>835.77</v>
      </c>
      <c r="AD361" s="34">
        <v>227.5</v>
      </c>
      <c r="AE361" s="34">
        <v>0</v>
      </c>
      <c r="AF361" s="34">
        <v>2356.2424794391236</v>
      </c>
      <c r="AG361" s="136">
        <v>0</v>
      </c>
      <c r="AH361" s="34">
        <v>1130.29</v>
      </c>
      <c r="AI361" s="34">
        <v>0</v>
      </c>
      <c r="AJ361" s="34">
        <v>250</v>
      </c>
      <c r="AK361" s="34">
        <v>250</v>
      </c>
      <c r="AL361" s="34">
        <v>0</v>
      </c>
      <c r="AM361" s="34">
        <v>880.28999999999985</v>
      </c>
      <c r="AN361" s="34">
        <v>880.28999999999985</v>
      </c>
      <c r="AO361" s="34">
        <v>10957.449796000001</v>
      </c>
      <c r="AP361" s="34">
        <v>9827.1597960000017</v>
      </c>
      <c r="AQ361" s="34">
        <v>1130.2900000000009</v>
      </c>
      <c r="AR361" s="34">
        <v>-48</v>
      </c>
      <c r="AS361" s="34">
        <v>0</v>
      </c>
    </row>
    <row r="362" spans="2:45" s="1" customFormat="1" ht="12.75" x14ac:dyDescent="0.2">
      <c r="B362" s="31" t="s">
        <v>3798</v>
      </c>
      <c r="C362" s="32" t="s">
        <v>1716</v>
      </c>
      <c r="D362" s="31" t="s">
        <v>1717</v>
      </c>
      <c r="E362" s="31" t="s">
        <v>13</v>
      </c>
      <c r="F362" s="31" t="s">
        <v>11</v>
      </c>
      <c r="G362" s="31" t="s">
        <v>18</v>
      </c>
      <c r="H362" s="31" t="s">
        <v>146</v>
      </c>
      <c r="I362" s="31" t="s">
        <v>10</v>
      </c>
      <c r="J362" s="31" t="s">
        <v>12</v>
      </c>
      <c r="K362" s="31" t="s">
        <v>1718</v>
      </c>
      <c r="L362" s="33">
        <v>1573</v>
      </c>
      <c r="M362" s="150">
        <v>67464.162181000007</v>
      </c>
      <c r="N362" s="34">
        <v>-45295</v>
      </c>
      <c r="O362" s="34">
        <v>17012.239952112152</v>
      </c>
      <c r="P362" s="30">
        <v>45812.96218100001</v>
      </c>
      <c r="Q362" s="35">
        <v>4273.2530139999999</v>
      </c>
      <c r="R362" s="36">
        <v>0</v>
      </c>
      <c r="S362" s="36">
        <v>2029.316317715065</v>
      </c>
      <c r="T362" s="36">
        <v>1116.683682284935</v>
      </c>
      <c r="U362" s="37">
        <v>3146.0169648151677</v>
      </c>
      <c r="V362" s="38">
        <v>7419.2699788151676</v>
      </c>
      <c r="W362" s="34">
        <v>53232.232159815176</v>
      </c>
      <c r="X362" s="34">
        <v>3804.9680957150558</v>
      </c>
      <c r="Y362" s="33">
        <v>49427.26406410012</v>
      </c>
      <c r="Z362" s="144">
        <v>0</v>
      </c>
      <c r="AA362" s="34">
        <v>1187.4684952317145</v>
      </c>
      <c r="AB362" s="34">
        <v>7348.8355806847339</v>
      </c>
      <c r="AC362" s="34">
        <v>6593.56</v>
      </c>
      <c r="AD362" s="34">
        <v>2173.6368281249997</v>
      </c>
      <c r="AE362" s="34">
        <v>0</v>
      </c>
      <c r="AF362" s="34">
        <v>17303.500904041448</v>
      </c>
      <c r="AG362" s="136">
        <v>28821</v>
      </c>
      <c r="AH362" s="34">
        <v>31843.8</v>
      </c>
      <c r="AI362" s="34">
        <v>0</v>
      </c>
      <c r="AJ362" s="34">
        <v>3022.8</v>
      </c>
      <c r="AK362" s="34">
        <v>3022.8</v>
      </c>
      <c r="AL362" s="34">
        <v>28821</v>
      </c>
      <c r="AM362" s="34">
        <v>28821</v>
      </c>
      <c r="AN362" s="34">
        <v>0</v>
      </c>
      <c r="AO362" s="34">
        <v>45812.96218100001</v>
      </c>
      <c r="AP362" s="34">
        <v>42790.162181000007</v>
      </c>
      <c r="AQ362" s="34">
        <v>3022.8000000000029</v>
      </c>
      <c r="AR362" s="34">
        <v>-45295</v>
      </c>
      <c r="AS362" s="34">
        <v>0</v>
      </c>
    </row>
    <row r="363" spans="2:45" s="1" customFormat="1" ht="12.75" x14ac:dyDescent="0.2">
      <c r="B363" s="31" t="s">
        <v>3798</v>
      </c>
      <c r="C363" s="32" t="s">
        <v>174</v>
      </c>
      <c r="D363" s="31" t="s">
        <v>175</v>
      </c>
      <c r="E363" s="31" t="s">
        <v>13</v>
      </c>
      <c r="F363" s="31" t="s">
        <v>11</v>
      </c>
      <c r="G363" s="31" t="s">
        <v>18</v>
      </c>
      <c r="H363" s="31" t="s">
        <v>146</v>
      </c>
      <c r="I363" s="31" t="s">
        <v>10</v>
      </c>
      <c r="J363" s="31" t="s">
        <v>22</v>
      </c>
      <c r="K363" s="31" t="s">
        <v>176</v>
      </c>
      <c r="L363" s="33">
        <v>585</v>
      </c>
      <c r="M363" s="150">
        <v>23046.912283000001</v>
      </c>
      <c r="N363" s="34">
        <v>-13364</v>
      </c>
      <c r="O363" s="34">
        <v>12675.3</v>
      </c>
      <c r="P363" s="30">
        <v>10290.497283000001</v>
      </c>
      <c r="Q363" s="35">
        <v>935.80975100000001</v>
      </c>
      <c r="R363" s="36">
        <v>0</v>
      </c>
      <c r="S363" s="36">
        <v>663.21668342882617</v>
      </c>
      <c r="T363" s="36">
        <v>1685.0302677295929</v>
      </c>
      <c r="U363" s="37">
        <v>2348.2596140876926</v>
      </c>
      <c r="V363" s="38">
        <v>3284.0693650876929</v>
      </c>
      <c r="W363" s="34">
        <v>13574.566648087693</v>
      </c>
      <c r="X363" s="34">
        <v>3272.8388454288252</v>
      </c>
      <c r="Y363" s="33">
        <v>10301.727802658868</v>
      </c>
      <c r="Z363" s="144">
        <v>0</v>
      </c>
      <c r="AA363" s="34">
        <v>835.73733550025952</v>
      </c>
      <c r="AB363" s="34">
        <v>2214.8281484790255</v>
      </c>
      <c r="AC363" s="34">
        <v>3467.09</v>
      </c>
      <c r="AD363" s="34">
        <v>275.5</v>
      </c>
      <c r="AE363" s="34">
        <v>0</v>
      </c>
      <c r="AF363" s="34">
        <v>6793.1554839792852</v>
      </c>
      <c r="AG363" s="136">
        <v>398</v>
      </c>
      <c r="AH363" s="34">
        <v>6410.5849999999991</v>
      </c>
      <c r="AI363" s="34">
        <v>0</v>
      </c>
      <c r="AJ363" s="34">
        <v>688.7</v>
      </c>
      <c r="AK363" s="34">
        <v>688.7</v>
      </c>
      <c r="AL363" s="34">
        <v>398</v>
      </c>
      <c r="AM363" s="34">
        <v>5721.8849999999993</v>
      </c>
      <c r="AN363" s="34">
        <v>5323.8849999999993</v>
      </c>
      <c r="AO363" s="34">
        <v>10290.497283000001</v>
      </c>
      <c r="AP363" s="34">
        <v>4277.9122830000006</v>
      </c>
      <c r="AQ363" s="34">
        <v>6012.5849999999991</v>
      </c>
      <c r="AR363" s="34">
        <v>-13364</v>
      </c>
      <c r="AS363" s="34">
        <v>0</v>
      </c>
    </row>
    <row r="364" spans="2:45" s="1" customFormat="1" ht="12.75" x14ac:dyDescent="0.2">
      <c r="B364" s="31" t="s">
        <v>3798</v>
      </c>
      <c r="C364" s="32" t="s">
        <v>2882</v>
      </c>
      <c r="D364" s="31" t="s">
        <v>2883</v>
      </c>
      <c r="E364" s="31" t="s">
        <v>13</v>
      </c>
      <c r="F364" s="31" t="s">
        <v>11</v>
      </c>
      <c r="G364" s="31" t="s">
        <v>18</v>
      </c>
      <c r="H364" s="31" t="s">
        <v>146</v>
      </c>
      <c r="I364" s="31" t="s">
        <v>10</v>
      </c>
      <c r="J364" s="31" t="s">
        <v>12</v>
      </c>
      <c r="K364" s="31" t="s">
        <v>2884</v>
      </c>
      <c r="L364" s="33">
        <v>1907</v>
      </c>
      <c r="M364" s="150">
        <v>158159.57530699999</v>
      </c>
      <c r="N364" s="34">
        <v>-67097.5</v>
      </c>
      <c r="O364" s="34">
        <v>37496.666651531188</v>
      </c>
      <c r="P364" s="30">
        <v>83436.075306999992</v>
      </c>
      <c r="Q364" s="35">
        <v>5450.7007919999996</v>
      </c>
      <c r="R364" s="36">
        <v>0</v>
      </c>
      <c r="S364" s="36">
        <v>1610.1561588577613</v>
      </c>
      <c r="T364" s="36">
        <v>2203.8438411422385</v>
      </c>
      <c r="U364" s="37">
        <v>3814.0205670073265</v>
      </c>
      <c r="V364" s="38">
        <v>9264.7213590073261</v>
      </c>
      <c r="W364" s="34">
        <v>92700.796666007314</v>
      </c>
      <c r="X364" s="34">
        <v>3019.04279785775</v>
      </c>
      <c r="Y364" s="33">
        <v>89681.753868149564</v>
      </c>
      <c r="Z364" s="144">
        <v>0</v>
      </c>
      <c r="AA364" s="34">
        <v>541.86824383449573</v>
      </c>
      <c r="AB364" s="34">
        <v>12092.198022602444</v>
      </c>
      <c r="AC364" s="34">
        <v>7993.6</v>
      </c>
      <c r="AD364" s="34">
        <v>12984.425119199999</v>
      </c>
      <c r="AE364" s="34">
        <v>171.6</v>
      </c>
      <c r="AF364" s="34">
        <v>33783.691385636936</v>
      </c>
      <c r="AG364" s="136">
        <v>58206</v>
      </c>
      <c r="AH364" s="34">
        <v>59176</v>
      </c>
      <c r="AI364" s="34">
        <v>0</v>
      </c>
      <c r="AJ364" s="34">
        <v>970</v>
      </c>
      <c r="AK364" s="34">
        <v>970</v>
      </c>
      <c r="AL364" s="34">
        <v>58206</v>
      </c>
      <c r="AM364" s="34">
        <v>58206</v>
      </c>
      <c r="AN364" s="34">
        <v>0</v>
      </c>
      <c r="AO364" s="34">
        <v>83436.075306999992</v>
      </c>
      <c r="AP364" s="34">
        <v>82466.075306999992</v>
      </c>
      <c r="AQ364" s="34">
        <v>970</v>
      </c>
      <c r="AR364" s="34">
        <v>-67097.5</v>
      </c>
      <c r="AS364" s="34">
        <v>0</v>
      </c>
    </row>
    <row r="365" spans="2:45" s="1" customFormat="1" ht="12.75" x14ac:dyDescent="0.2">
      <c r="B365" s="31" t="s">
        <v>3798</v>
      </c>
      <c r="C365" s="32" t="s">
        <v>3536</v>
      </c>
      <c r="D365" s="31" t="s">
        <v>3537</v>
      </c>
      <c r="E365" s="31" t="s">
        <v>13</v>
      </c>
      <c r="F365" s="31" t="s">
        <v>11</v>
      </c>
      <c r="G365" s="31" t="s">
        <v>18</v>
      </c>
      <c r="H365" s="31" t="s">
        <v>146</v>
      </c>
      <c r="I365" s="31" t="s">
        <v>10</v>
      </c>
      <c r="J365" s="31" t="s">
        <v>12</v>
      </c>
      <c r="K365" s="31" t="s">
        <v>3538</v>
      </c>
      <c r="L365" s="33">
        <v>2639</v>
      </c>
      <c r="M365" s="150">
        <v>111206.50623300001</v>
      </c>
      <c r="N365" s="34">
        <v>-63301</v>
      </c>
      <c r="O365" s="34">
        <v>18462.62082903165</v>
      </c>
      <c r="P365" s="30">
        <v>94268.906232999987</v>
      </c>
      <c r="Q365" s="35">
        <v>6208.5650519999999</v>
      </c>
      <c r="R365" s="36">
        <v>0</v>
      </c>
      <c r="S365" s="36">
        <v>4655.1064034303599</v>
      </c>
      <c r="T365" s="36">
        <v>622.89359656964007</v>
      </c>
      <c r="U365" s="37">
        <v>5278.0284616320578</v>
      </c>
      <c r="V365" s="38">
        <v>11486.593513632059</v>
      </c>
      <c r="W365" s="34">
        <v>105755.49974663205</v>
      </c>
      <c r="X365" s="34">
        <v>8728.3245064303628</v>
      </c>
      <c r="Y365" s="33">
        <v>97027.175240201686</v>
      </c>
      <c r="Z365" s="144">
        <v>0</v>
      </c>
      <c r="AA365" s="34">
        <v>1632.2532908847493</v>
      </c>
      <c r="AB365" s="34">
        <v>12909.685171633197</v>
      </c>
      <c r="AC365" s="34">
        <v>11061.93</v>
      </c>
      <c r="AD365" s="34">
        <v>5574.5849999999991</v>
      </c>
      <c r="AE365" s="34">
        <v>10495.66</v>
      </c>
      <c r="AF365" s="34">
        <v>41674.11346251794</v>
      </c>
      <c r="AG365" s="136">
        <v>82217</v>
      </c>
      <c r="AH365" s="34">
        <v>86161.4</v>
      </c>
      <c r="AI365" s="34">
        <v>0</v>
      </c>
      <c r="AJ365" s="34">
        <v>3944.4</v>
      </c>
      <c r="AK365" s="34">
        <v>3944.4</v>
      </c>
      <c r="AL365" s="34">
        <v>82217</v>
      </c>
      <c r="AM365" s="34">
        <v>82217</v>
      </c>
      <c r="AN365" s="34">
        <v>0</v>
      </c>
      <c r="AO365" s="34">
        <v>94268.906232999987</v>
      </c>
      <c r="AP365" s="34">
        <v>90324.506232999993</v>
      </c>
      <c r="AQ365" s="34">
        <v>3944.3999999999942</v>
      </c>
      <c r="AR365" s="34">
        <v>-63301</v>
      </c>
      <c r="AS365" s="34">
        <v>0</v>
      </c>
    </row>
    <row r="366" spans="2:45" s="1" customFormat="1" ht="12.75" x14ac:dyDescent="0.2">
      <c r="B366" s="31" t="s">
        <v>3798</v>
      </c>
      <c r="C366" s="32" t="s">
        <v>3038</v>
      </c>
      <c r="D366" s="31" t="s">
        <v>3039</v>
      </c>
      <c r="E366" s="31" t="s">
        <v>13</v>
      </c>
      <c r="F366" s="31" t="s">
        <v>11</v>
      </c>
      <c r="G366" s="31" t="s">
        <v>18</v>
      </c>
      <c r="H366" s="31" t="s">
        <v>146</v>
      </c>
      <c r="I366" s="31" t="s">
        <v>10</v>
      </c>
      <c r="J366" s="31" t="s">
        <v>12</v>
      </c>
      <c r="K366" s="31" t="s">
        <v>3040</v>
      </c>
      <c r="L366" s="33">
        <v>1339</v>
      </c>
      <c r="M366" s="150">
        <v>57489.278332000002</v>
      </c>
      <c r="N366" s="34">
        <v>-33341.699999999997</v>
      </c>
      <c r="O366" s="34">
        <v>11423.6332476387</v>
      </c>
      <c r="P366" s="30">
        <v>40334.916165200004</v>
      </c>
      <c r="Q366" s="35">
        <v>1922.8449869999999</v>
      </c>
      <c r="R366" s="36">
        <v>0</v>
      </c>
      <c r="S366" s="36">
        <v>1429.2831977148348</v>
      </c>
      <c r="T366" s="36">
        <v>1248.7168022851652</v>
      </c>
      <c r="U366" s="37">
        <v>2678.0144411236552</v>
      </c>
      <c r="V366" s="38">
        <v>4600.8594281236547</v>
      </c>
      <c r="W366" s="34">
        <v>44935.775593323662</v>
      </c>
      <c r="X366" s="34">
        <v>2679.9059957148347</v>
      </c>
      <c r="Y366" s="33">
        <v>42255.869597608827</v>
      </c>
      <c r="Z366" s="144">
        <v>0</v>
      </c>
      <c r="AA366" s="34">
        <v>1624.8193343404746</v>
      </c>
      <c r="AB366" s="34">
        <v>6006.9820756368217</v>
      </c>
      <c r="AC366" s="34">
        <v>5612.7</v>
      </c>
      <c r="AD366" s="34">
        <v>1950.5272301624996</v>
      </c>
      <c r="AE366" s="34">
        <v>0</v>
      </c>
      <c r="AF366" s="34">
        <v>15195.028640139795</v>
      </c>
      <c r="AG366" s="136">
        <v>10258</v>
      </c>
      <c r="AH366" s="34">
        <v>20732.337833199999</v>
      </c>
      <c r="AI366" s="34">
        <v>297</v>
      </c>
      <c r="AJ366" s="34">
        <v>5748.9278332000004</v>
      </c>
      <c r="AK366" s="34">
        <v>5451.9278332000004</v>
      </c>
      <c r="AL366" s="34">
        <v>9961</v>
      </c>
      <c r="AM366" s="34">
        <v>14983.41</v>
      </c>
      <c r="AN366" s="34">
        <v>5022.41</v>
      </c>
      <c r="AO366" s="34">
        <v>40334.916165200004</v>
      </c>
      <c r="AP366" s="34">
        <v>29860.578332000001</v>
      </c>
      <c r="AQ366" s="34">
        <v>10474.337833199999</v>
      </c>
      <c r="AR366" s="34">
        <v>-37597</v>
      </c>
      <c r="AS366" s="34">
        <v>4255.3000000000029</v>
      </c>
    </row>
    <row r="367" spans="2:45" s="1" customFormat="1" ht="12.75" x14ac:dyDescent="0.2">
      <c r="B367" s="31" t="s">
        <v>3798</v>
      </c>
      <c r="C367" s="32" t="s">
        <v>3317</v>
      </c>
      <c r="D367" s="31" t="s">
        <v>3318</v>
      </c>
      <c r="E367" s="31" t="s">
        <v>13</v>
      </c>
      <c r="F367" s="31" t="s">
        <v>11</v>
      </c>
      <c r="G367" s="31" t="s">
        <v>18</v>
      </c>
      <c r="H367" s="31" t="s">
        <v>146</v>
      </c>
      <c r="I367" s="31" t="s">
        <v>10</v>
      </c>
      <c r="J367" s="31" t="s">
        <v>22</v>
      </c>
      <c r="K367" s="31" t="s">
        <v>3319</v>
      </c>
      <c r="L367" s="33">
        <v>765</v>
      </c>
      <c r="M367" s="150">
        <v>31049.549403000001</v>
      </c>
      <c r="N367" s="34">
        <v>-17043</v>
      </c>
      <c r="O367" s="34">
        <v>5414.4434412826849</v>
      </c>
      <c r="P367" s="30">
        <v>15507.149403000003</v>
      </c>
      <c r="Q367" s="35">
        <v>1042.630185</v>
      </c>
      <c r="R367" s="36">
        <v>0</v>
      </c>
      <c r="S367" s="36">
        <v>565.12832457164563</v>
      </c>
      <c r="T367" s="36">
        <v>964.87167542835437</v>
      </c>
      <c r="U367" s="37">
        <v>1530.0082505299449</v>
      </c>
      <c r="V367" s="38">
        <v>2572.6384355299451</v>
      </c>
      <c r="W367" s="34">
        <v>18079.787838529948</v>
      </c>
      <c r="X367" s="34">
        <v>1059.615608571643</v>
      </c>
      <c r="Y367" s="33">
        <v>17020.172229958305</v>
      </c>
      <c r="Z367" s="144">
        <v>0</v>
      </c>
      <c r="AA367" s="34">
        <v>854.2642468761253</v>
      </c>
      <c r="AB367" s="34">
        <v>3793.3774486551683</v>
      </c>
      <c r="AC367" s="34">
        <v>3206.66</v>
      </c>
      <c r="AD367" s="34">
        <v>334.95077903039498</v>
      </c>
      <c r="AE367" s="34">
        <v>0</v>
      </c>
      <c r="AF367" s="34">
        <v>8189.2524745616884</v>
      </c>
      <c r="AG367" s="136">
        <v>19030</v>
      </c>
      <c r="AH367" s="34">
        <v>19749.599999999999</v>
      </c>
      <c r="AI367" s="34">
        <v>0</v>
      </c>
      <c r="AJ367" s="34">
        <v>719.6</v>
      </c>
      <c r="AK367" s="34">
        <v>719.6</v>
      </c>
      <c r="AL367" s="34">
        <v>19030</v>
      </c>
      <c r="AM367" s="34">
        <v>19030</v>
      </c>
      <c r="AN367" s="34">
        <v>0</v>
      </c>
      <c r="AO367" s="34">
        <v>15507.149403000003</v>
      </c>
      <c r="AP367" s="34">
        <v>14787.549403000003</v>
      </c>
      <c r="AQ367" s="34">
        <v>719.60000000000036</v>
      </c>
      <c r="AR367" s="34">
        <v>-17043</v>
      </c>
      <c r="AS367" s="34">
        <v>0</v>
      </c>
    </row>
    <row r="368" spans="2:45" s="1" customFormat="1" ht="12.75" x14ac:dyDescent="0.2">
      <c r="B368" s="31" t="s">
        <v>3798</v>
      </c>
      <c r="C368" s="32" t="s">
        <v>989</v>
      </c>
      <c r="D368" s="31" t="s">
        <v>990</v>
      </c>
      <c r="E368" s="31" t="s">
        <v>13</v>
      </c>
      <c r="F368" s="31" t="s">
        <v>11</v>
      </c>
      <c r="G368" s="31" t="s">
        <v>18</v>
      </c>
      <c r="H368" s="31" t="s">
        <v>146</v>
      </c>
      <c r="I368" s="31" t="s">
        <v>10</v>
      </c>
      <c r="J368" s="31" t="s">
        <v>12</v>
      </c>
      <c r="K368" s="31" t="s">
        <v>991</v>
      </c>
      <c r="L368" s="33">
        <v>1056</v>
      </c>
      <c r="M368" s="150">
        <v>34619.036929999995</v>
      </c>
      <c r="N368" s="34">
        <v>-23666</v>
      </c>
      <c r="O368" s="34">
        <v>5038.3042019539043</v>
      </c>
      <c r="P368" s="30">
        <v>22726.580622999994</v>
      </c>
      <c r="Q368" s="35">
        <v>2826.1949300000001</v>
      </c>
      <c r="R368" s="36">
        <v>0</v>
      </c>
      <c r="S368" s="36">
        <v>1266.8076731433437</v>
      </c>
      <c r="T368" s="36">
        <v>845.19232685665634</v>
      </c>
      <c r="U368" s="37">
        <v>2112.0113889668255</v>
      </c>
      <c r="V368" s="38">
        <v>4938.2063189668261</v>
      </c>
      <c r="W368" s="34">
        <v>27664.78694196682</v>
      </c>
      <c r="X368" s="34">
        <v>2375.2643871433465</v>
      </c>
      <c r="Y368" s="33">
        <v>25289.522554823474</v>
      </c>
      <c r="Z368" s="144">
        <v>0</v>
      </c>
      <c r="AA368" s="34">
        <v>1415.2039980944744</v>
      </c>
      <c r="AB368" s="34">
        <v>3477.0891966393633</v>
      </c>
      <c r="AC368" s="34">
        <v>4426.45</v>
      </c>
      <c r="AD368" s="34">
        <v>450.5</v>
      </c>
      <c r="AE368" s="34">
        <v>0</v>
      </c>
      <c r="AF368" s="34">
        <v>9769.2431947338373</v>
      </c>
      <c r="AG368" s="136">
        <v>4042</v>
      </c>
      <c r="AH368" s="34">
        <v>15278.543693</v>
      </c>
      <c r="AI368" s="34">
        <v>0</v>
      </c>
      <c r="AJ368" s="34">
        <v>3461.9036929999997</v>
      </c>
      <c r="AK368" s="34">
        <v>3461.9036929999997</v>
      </c>
      <c r="AL368" s="34">
        <v>4042</v>
      </c>
      <c r="AM368" s="34">
        <v>11816.64</v>
      </c>
      <c r="AN368" s="34">
        <v>7774.6399999999994</v>
      </c>
      <c r="AO368" s="34">
        <v>22726.580622999994</v>
      </c>
      <c r="AP368" s="34">
        <v>11490.036929999995</v>
      </c>
      <c r="AQ368" s="34">
        <v>11236.543693</v>
      </c>
      <c r="AR368" s="34">
        <v>-23666</v>
      </c>
      <c r="AS368" s="34">
        <v>0</v>
      </c>
    </row>
    <row r="369" spans="2:45" s="1" customFormat="1" ht="12.75" x14ac:dyDescent="0.2">
      <c r="B369" s="31" t="s">
        <v>3798</v>
      </c>
      <c r="C369" s="32" t="s">
        <v>2702</v>
      </c>
      <c r="D369" s="31" t="s">
        <v>2703</v>
      </c>
      <c r="E369" s="31" t="s">
        <v>13</v>
      </c>
      <c r="F369" s="31" t="s">
        <v>11</v>
      </c>
      <c r="G369" s="31" t="s">
        <v>18</v>
      </c>
      <c r="H369" s="31" t="s">
        <v>146</v>
      </c>
      <c r="I369" s="31" t="s">
        <v>10</v>
      </c>
      <c r="J369" s="31" t="s">
        <v>22</v>
      </c>
      <c r="K369" s="31" t="s">
        <v>2704</v>
      </c>
      <c r="L369" s="33">
        <v>924</v>
      </c>
      <c r="M369" s="150">
        <v>28378.212780999998</v>
      </c>
      <c r="N369" s="34">
        <v>-16269</v>
      </c>
      <c r="O369" s="34">
        <v>5894.3456482258953</v>
      </c>
      <c r="P369" s="30">
        <v>-915.34321900000214</v>
      </c>
      <c r="Q369" s="35">
        <v>1304.8698400000001</v>
      </c>
      <c r="R369" s="36">
        <v>915.34321900000214</v>
      </c>
      <c r="S369" s="36">
        <v>1003.811748571814</v>
      </c>
      <c r="T369" s="36">
        <v>4564.0794104937258</v>
      </c>
      <c r="U369" s="37">
        <v>6483.2693389278784</v>
      </c>
      <c r="V369" s="38">
        <v>7788.1391789278787</v>
      </c>
      <c r="W369" s="34">
        <v>7788.1391789278787</v>
      </c>
      <c r="X369" s="34">
        <v>7349.9581167977094</v>
      </c>
      <c r="Y369" s="33">
        <v>438.18106213016927</v>
      </c>
      <c r="Z369" s="144">
        <v>0</v>
      </c>
      <c r="AA369" s="34">
        <v>2326.580378706281</v>
      </c>
      <c r="AB369" s="34">
        <v>3829.4395530485308</v>
      </c>
      <c r="AC369" s="34">
        <v>3873.14</v>
      </c>
      <c r="AD369" s="34">
        <v>211</v>
      </c>
      <c r="AE369" s="34">
        <v>0</v>
      </c>
      <c r="AF369" s="34">
        <v>10240.159931754812</v>
      </c>
      <c r="AG369" s="136">
        <v>4906</v>
      </c>
      <c r="AH369" s="34">
        <v>10940.444</v>
      </c>
      <c r="AI369" s="34">
        <v>0</v>
      </c>
      <c r="AJ369" s="34">
        <v>1902.8000000000002</v>
      </c>
      <c r="AK369" s="34">
        <v>1902.8000000000002</v>
      </c>
      <c r="AL369" s="34">
        <v>4906</v>
      </c>
      <c r="AM369" s="34">
        <v>9037.6439999999984</v>
      </c>
      <c r="AN369" s="34">
        <v>4131.6439999999984</v>
      </c>
      <c r="AO369" s="34">
        <v>-915.34321900000214</v>
      </c>
      <c r="AP369" s="34">
        <v>-6949.7872190000007</v>
      </c>
      <c r="AQ369" s="34">
        <v>6034.4439999999986</v>
      </c>
      <c r="AR369" s="34">
        <v>-16269</v>
      </c>
      <c r="AS369" s="34">
        <v>0</v>
      </c>
    </row>
    <row r="370" spans="2:45" s="1" customFormat="1" ht="12.75" x14ac:dyDescent="0.2">
      <c r="B370" s="31" t="s">
        <v>3798</v>
      </c>
      <c r="C370" s="32" t="s">
        <v>3164</v>
      </c>
      <c r="D370" s="31" t="s">
        <v>3165</v>
      </c>
      <c r="E370" s="31" t="s">
        <v>13</v>
      </c>
      <c r="F370" s="31" t="s">
        <v>11</v>
      </c>
      <c r="G370" s="31" t="s">
        <v>18</v>
      </c>
      <c r="H370" s="31" t="s">
        <v>146</v>
      </c>
      <c r="I370" s="31" t="s">
        <v>10</v>
      </c>
      <c r="J370" s="31" t="s">
        <v>22</v>
      </c>
      <c r="K370" s="31" t="s">
        <v>3166</v>
      </c>
      <c r="L370" s="33">
        <v>270</v>
      </c>
      <c r="M370" s="150">
        <v>3959.4291109999999</v>
      </c>
      <c r="N370" s="34">
        <v>-1487</v>
      </c>
      <c r="O370" s="34">
        <v>0</v>
      </c>
      <c r="P370" s="30">
        <v>5509.2420220999993</v>
      </c>
      <c r="Q370" s="35">
        <v>272.428541</v>
      </c>
      <c r="R370" s="36">
        <v>0</v>
      </c>
      <c r="S370" s="36">
        <v>311.2893005715481</v>
      </c>
      <c r="T370" s="36">
        <v>228.7106994284519</v>
      </c>
      <c r="U370" s="37">
        <v>540.0029119517452</v>
      </c>
      <c r="V370" s="38">
        <v>812.4314529517452</v>
      </c>
      <c r="W370" s="34">
        <v>6321.6734750517444</v>
      </c>
      <c r="X370" s="34">
        <v>583.66743857154779</v>
      </c>
      <c r="Y370" s="33">
        <v>5738.0060364801966</v>
      </c>
      <c r="Z370" s="144">
        <v>0</v>
      </c>
      <c r="AA370" s="34">
        <v>531.04351985868993</v>
      </c>
      <c r="AB370" s="34">
        <v>1686.47343017822</v>
      </c>
      <c r="AC370" s="34">
        <v>1131.76</v>
      </c>
      <c r="AD370" s="34">
        <v>0</v>
      </c>
      <c r="AE370" s="34">
        <v>0</v>
      </c>
      <c r="AF370" s="34">
        <v>3349.2769500369104</v>
      </c>
      <c r="AG370" s="136">
        <v>0</v>
      </c>
      <c r="AH370" s="34">
        <v>3036.8129110999998</v>
      </c>
      <c r="AI370" s="34">
        <v>0</v>
      </c>
      <c r="AJ370" s="34">
        <v>395.9429111</v>
      </c>
      <c r="AK370" s="34">
        <v>395.9429111</v>
      </c>
      <c r="AL370" s="34">
        <v>0</v>
      </c>
      <c r="AM370" s="34">
        <v>2640.87</v>
      </c>
      <c r="AN370" s="34">
        <v>2640.87</v>
      </c>
      <c r="AO370" s="34">
        <v>5509.2420220999993</v>
      </c>
      <c r="AP370" s="34">
        <v>2472.4291109999995</v>
      </c>
      <c r="AQ370" s="34">
        <v>3036.8129110999998</v>
      </c>
      <c r="AR370" s="34">
        <v>-1487</v>
      </c>
      <c r="AS370" s="34">
        <v>0</v>
      </c>
    </row>
    <row r="371" spans="2:45" s="1" customFormat="1" ht="12.75" x14ac:dyDescent="0.2">
      <c r="B371" s="31" t="s">
        <v>3798</v>
      </c>
      <c r="C371" s="32" t="s">
        <v>3272</v>
      </c>
      <c r="D371" s="31" t="s">
        <v>3273</v>
      </c>
      <c r="E371" s="31" t="s">
        <v>13</v>
      </c>
      <c r="F371" s="31" t="s">
        <v>11</v>
      </c>
      <c r="G371" s="31" t="s">
        <v>18</v>
      </c>
      <c r="H371" s="31" t="s">
        <v>146</v>
      </c>
      <c r="I371" s="31" t="s">
        <v>10</v>
      </c>
      <c r="J371" s="31" t="s">
        <v>12</v>
      </c>
      <c r="K371" s="31" t="s">
        <v>3274</v>
      </c>
      <c r="L371" s="33">
        <v>2463</v>
      </c>
      <c r="M371" s="150">
        <v>56996.797390000007</v>
      </c>
      <c r="N371" s="34">
        <v>-56226</v>
      </c>
      <c r="O371" s="34">
        <v>31323.998399827491</v>
      </c>
      <c r="P371" s="30">
        <v>23359.397390000006</v>
      </c>
      <c r="Q371" s="35">
        <v>6040.0375459999996</v>
      </c>
      <c r="R371" s="36">
        <v>0</v>
      </c>
      <c r="S371" s="36">
        <v>4486.7015908588655</v>
      </c>
      <c r="T371" s="36">
        <v>4802.669869757965</v>
      </c>
      <c r="U371" s="37">
        <v>9289.4215535824533</v>
      </c>
      <c r="V371" s="38">
        <v>15329.459099582453</v>
      </c>
      <c r="W371" s="34">
        <v>38688.85648958246</v>
      </c>
      <c r="X371" s="34">
        <v>14262.992838686354</v>
      </c>
      <c r="Y371" s="33">
        <v>24425.863650896106</v>
      </c>
      <c r="Z371" s="144">
        <v>0</v>
      </c>
      <c r="AA371" s="34">
        <v>2289.5959857352686</v>
      </c>
      <c r="AB371" s="34">
        <v>14749.885338517113</v>
      </c>
      <c r="AC371" s="34">
        <v>10324.19</v>
      </c>
      <c r="AD371" s="34">
        <v>1000.4293162500001</v>
      </c>
      <c r="AE371" s="34">
        <v>0</v>
      </c>
      <c r="AF371" s="34">
        <v>28364.100640502384</v>
      </c>
      <c r="AG371" s="136">
        <v>56530</v>
      </c>
      <c r="AH371" s="34">
        <v>58907.6</v>
      </c>
      <c r="AI371" s="34">
        <v>605</v>
      </c>
      <c r="AJ371" s="34">
        <v>2982.6000000000004</v>
      </c>
      <c r="AK371" s="34">
        <v>2377.6000000000004</v>
      </c>
      <c r="AL371" s="34">
        <v>55925</v>
      </c>
      <c r="AM371" s="34">
        <v>55925</v>
      </c>
      <c r="AN371" s="34">
        <v>0</v>
      </c>
      <c r="AO371" s="34">
        <v>23359.397390000006</v>
      </c>
      <c r="AP371" s="34">
        <v>20981.797390000007</v>
      </c>
      <c r="AQ371" s="34">
        <v>2377.5999999999985</v>
      </c>
      <c r="AR371" s="34">
        <v>-56226</v>
      </c>
      <c r="AS371" s="34">
        <v>0</v>
      </c>
    </row>
    <row r="372" spans="2:45" s="1" customFormat="1" ht="12.75" x14ac:dyDescent="0.2">
      <c r="B372" s="31" t="s">
        <v>3798</v>
      </c>
      <c r="C372" s="32" t="s">
        <v>1853</v>
      </c>
      <c r="D372" s="31" t="s">
        <v>1854</v>
      </c>
      <c r="E372" s="31" t="s">
        <v>13</v>
      </c>
      <c r="F372" s="31" t="s">
        <v>11</v>
      </c>
      <c r="G372" s="31" t="s">
        <v>18</v>
      </c>
      <c r="H372" s="31" t="s">
        <v>146</v>
      </c>
      <c r="I372" s="31" t="s">
        <v>10</v>
      </c>
      <c r="J372" s="31" t="s">
        <v>22</v>
      </c>
      <c r="K372" s="31" t="s">
        <v>1855</v>
      </c>
      <c r="L372" s="33">
        <v>203</v>
      </c>
      <c r="M372" s="150">
        <v>7927.8620110000011</v>
      </c>
      <c r="N372" s="34">
        <v>-2426</v>
      </c>
      <c r="O372" s="34">
        <v>331.47283432085737</v>
      </c>
      <c r="P372" s="30">
        <v>-3380.4949889999989</v>
      </c>
      <c r="Q372" s="35">
        <v>203.79493299999999</v>
      </c>
      <c r="R372" s="36">
        <v>3380.4949889999989</v>
      </c>
      <c r="S372" s="36">
        <v>124.73400228576219</v>
      </c>
      <c r="T372" s="36">
        <v>25.9572446149391</v>
      </c>
      <c r="U372" s="37">
        <v>3531.2052778338893</v>
      </c>
      <c r="V372" s="38">
        <v>3735.0002108338895</v>
      </c>
      <c r="W372" s="34">
        <v>3735.0002108338895</v>
      </c>
      <c r="X372" s="34">
        <v>470.69640760661969</v>
      </c>
      <c r="Y372" s="33">
        <v>3264.3038032272698</v>
      </c>
      <c r="Z372" s="144">
        <v>0</v>
      </c>
      <c r="AA372" s="34">
        <v>1081.4701039683446</v>
      </c>
      <c r="AB372" s="34">
        <v>1962.2265738849414</v>
      </c>
      <c r="AC372" s="34">
        <v>1039.8399999999999</v>
      </c>
      <c r="AD372" s="34">
        <v>0</v>
      </c>
      <c r="AE372" s="34">
        <v>0</v>
      </c>
      <c r="AF372" s="34">
        <v>4083.5366778532862</v>
      </c>
      <c r="AG372" s="136">
        <v>23</v>
      </c>
      <c r="AH372" s="34">
        <v>2292.6429999999996</v>
      </c>
      <c r="AI372" s="34">
        <v>0</v>
      </c>
      <c r="AJ372" s="34">
        <v>307.10000000000002</v>
      </c>
      <c r="AK372" s="34">
        <v>307.10000000000002</v>
      </c>
      <c r="AL372" s="34">
        <v>23</v>
      </c>
      <c r="AM372" s="34">
        <v>1985.5429999999997</v>
      </c>
      <c r="AN372" s="34">
        <v>1962.5429999999997</v>
      </c>
      <c r="AO372" s="34">
        <v>-3380.4949889999989</v>
      </c>
      <c r="AP372" s="34">
        <v>-5650.1379889999989</v>
      </c>
      <c r="AQ372" s="34">
        <v>2269.6429999999996</v>
      </c>
      <c r="AR372" s="34">
        <v>-2426</v>
      </c>
      <c r="AS372" s="34">
        <v>0</v>
      </c>
    </row>
    <row r="373" spans="2:45" s="1" customFormat="1" ht="12.75" x14ac:dyDescent="0.2">
      <c r="B373" s="31" t="s">
        <v>3798</v>
      </c>
      <c r="C373" s="32" t="s">
        <v>680</v>
      </c>
      <c r="D373" s="31" t="s">
        <v>681</v>
      </c>
      <c r="E373" s="31" t="s">
        <v>13</v>
      </c>
      <c r="F373" s="31" t="s">
        <v>11</v>
      </c>
      <c r="G373" s="31" t="s">
        <v>18</v>
      </c>
      <c r="H373" s="31" t="s">
        <v>146</v>
      </c>
      <c r="I373" s="31" t="s">
        <v>10</v>
      </c>
      <c r="J373" s="31" t="s">
        <v>12</v>
      </c>
      <c r="K373" s="31" t="s">
        <v>682</v>
      </c>
      <c r="L373" s="33">
        <v>2396</v>
      </c>
      <c r="M373" s="150">
        <v>101273.02780299999</v>
      </c>
      <c r="N373" s="34">
        <v>-79771</v>
      </c>
      <c r="O373" s="34">
        <v>5232.1380779136616</v>
      </c>
      <c r="P373" s="30">
        <v>135458.22780300002</v>
      </c>
      <c r="Q373" s="35">
        <v>9491.5956800000004</v>
      </c>
      <c r="R373" s="36">
        <v>0</v>
      </c>
      <c r="S373" s="36">
        <v>5810.3428057165174</v>
      </c>
      <c r="T373" s="36">
        <v>-55.033633753843787</v>
      </c>
      <c r="U373" s="37">
        <v>5755.3402074859841</v>
      </c>
      <c r="V373" s="38">
        <v>15246.935887485984</v>
      </c>
      <c r="W373" s="34">
        <v>150705.16369048599</v>
      </c>
      <c r="X373" s="34">
        <v>10894.392760716495</v>
      </c>
      <c r="Y373" s="33">
        <v>139810.7709297695</v>
      </c>
      <c r="Z373" s="144">
        <v>0</v>
      </c>
      <c r="AA373" s="34">
        <v>2119.6172078100712</v>
      </c>
      <c r="AB373" s="34">
        <v>18038.377435775641</v>
      </c>
      <c r="AC373" s="34">
        <v>10043.34</v>
      </c>
      <c r="AD373" s="34">
        <v>3594.693491125</v>
      </c>
      <c r="AE373" s="34">
        <v>0</v>
      </c>
      <c r="AF373" s="34">
        <v>33796.028134710716</v>
      </c>
      <c r="AG373" s="136">
        <v>126861</v>
      </c>
      <c r="AH373" s="34">
        <v>135021.20000000001</v>
      </c>
      <c r="AI373" s="34">
        <v>0</v>
      </c>
      <c r="AJ373" s="34">
        <v>8160.2000000000007</v>
      </c>
      <c r="AK373" s="34">
        <v>8160.2000000000007</v>
      </c>
      <c r="AL373" s="34">
        <v>126861</v>
      </c>
      <c r="AM373" s="34">
        <v>126861</v>
      </c>
      <c r="AN373" s="34">
        <v>0</v>
      </c>
      <c r="AO373" s="34">
        <v>135458.22780300002</v>
      </c>
      <c r="AP373" s="34">
        <v>127298.02780300002</v>
      </c>
      <c r="AQ373" s="34">
        <v>8160.2000000000116</v>
      </c>
      <c r="AR373" s="34">
        <v>-79771</v>
      </c>
      <c r="AS373" s="34">
        <v>0</v>
      </c>
    </row>
    <row r="374" spans="2:45" s="1" customFormat="1" ht="12.75" x14ac:dyDescent="0.2">
      <c r="B374" s="31" t="s">
        <v>3798</v>
      </c>
      <c r="C374" s="32" t="s">
        <v>2147</v>
      </c>
      <c r="D374" s="31" t="s">
        <v>2148</v>
      </c>
      <c r="E374" s="31" t="s">
        <v>13</v>
      </c>
      <c r="F374" s="31" t="s">
        <v>11</v>
      </c>
      <c r="G374" s="31" t="s">
        <v>18</v>
      </c>
      <c r="H374" s="31" t="s">
        <v>146</v>
      </c>
      <c r="I374" s="31" t="s">
        <v>10</v>
      </c>
      <c r="J374" s="31" t="s">
        <v>21</v>
      </c>
      <c r="K374" s="31" t="s">
        <v>2149</v>
      </c>
      <c r="L374" s="33">
        <v>10725</v>
      </c>
      <c r="M374" s="150">
        <v>537099.40082799993</v>
      </c>
      <c r="N374" s="34">
        <v>-498825</v>
      </c>
      <c r="O374" s="34">
        <v>335557.43822907738</v>
      </c>
      <c r="P374" s="30">
        <v>164323.80082799992</v>
      </c>
      <c r="Q374" s="35">
        <v>32470.431693999999</v>
      </c>
      <c r="R374" s="36">
        <v>0</v>
      </c>
      <c r="S374" s="36">
        <v>23718.881981723396</v>
      </c>
      <c r="T374" s="36">
        <v>130179.23787263117</v>
      </c>
      <c r="U374" s="37">
        <v>153898.94975046325</v>
      </c>
      <c r="V374" s="38">
        <v>186369.38144446324</v>
      </c>
      <c r="W374" s="34">
        <v>350693.18227246316</v>
      </c>
      <c r="X374" s="34">
        <v>203990.13115680087</v>
      </c>
      <c r="Y374" s="33">
        <v>146703.0511156623</v>
      </c>
      <c r="Z374" s="144">
        <v>0</v>
      </c>
      <c r="AA374" s="34">
        <v>12164.317650196697</v>
      </c>
      <c r="AB374" s="34">
        <v>66405.215069767539</v>
      </c>
      <c r="AC374" s="34">
        <v>44956.12</v>
      </c>
      <c r="AD374" s="34">
        <v>10609.156152177527</v>
      </c>
      <c r="AE374" s="34">
        <v>1042.6300000000001</v>
      </c>
      <c r="AF374" s="34">
        <v>135177.43887214176</v>
      </c>
      <c r="AG374" s="136">
        <v>149788</v>
      </c>
      <c r="AH374" s="34">
        <v>173893.4</v>
      </c>
      <c r="AI374" s="34">
        <v>0</v>
      </c>
      <c r="AJ374" s="34">
        <v>24105.4</v>
      </c>
      <c r="AK374" s="34">
        <v>24105.4</v>
      </c>
      <c r="AL374" s="34">
        <v>149788</v>
      </c>
      <c r="AM374" s="34">
        <v>149788</v>
      </c>
      <c r="AN374" s="34">
        <v>0</v>
      </c>
      <c r="AO374" s="34">
        <v>164323.80082799992</v>
      </c>
      <c r="AP374" s="34">
        <v>140218.40082799993</v>
      </c>
      <c r="AQ374" s="34">
        <v>24105.399999999994</v>
      </c>
      <c r="AR374" s="34">
        <v>-498825</v>
      </c>
      <c r="AS374" s="34">
        <v>0</v>
      </c>
    </row>
    <row r="375" spans="2:45" s="1" customFormat="1" ht="12.75" x14ac:dyDescent="0.2">
      <c r="B375" s="31" t="s">
        <v>3798</v>
      </c>
      <c r="C375" s="32" t="s">
        <v>1830</v>
      </c>
      <c r="D375" s="31" t="s">
        <v>1831</v>
      </c>
      <c r="E375" s="31" t="s">
        <v>13</v>
      </c>
      <c r="F375" s="31" t="s">
        <v>11</v>
      </c>
      <c r="G375" s="31" t="s">
        <v>18</v>
      </c>
      <c r="H375" s="31" t="s">
        <v>146</v>
      </c>
      <c r="I375" s="31" t="s">
        <v>10</v>
      </c>
      <c r="J375" s="31" t="s">
        <v>22</v>
      </c>
      <c r="K375" s="31" t="s">
        <v>1832</v>
      </c>
      <c r="L375" s="33">
        <v>203</v>
      </c>
      <c r="M375" s="150">
        <v>5772.8822870000004</v>
      </c>
      <c r="N375" s="34">
        <v>-4149</v>
      </c>
      <c r="O375" s="34">
        <v>4016.4</v>
      </c>
      <c r="P375" s="30">
        <v>3742.0252870000004</v>
      </c>
      <c r="Q375" s="35">
        <v>355.72357299999999</v>
      </c>
      <c r="R375" s="36">
        <v>0</v>
      </c>
      <c r="S375" s="36">
        <v>143.29537714291217</v>
      </c>
      <c r="T375" s="36">
        <v>262.70462285708783</v>
      </c>
      <c r="U375" s="37">
        <v>406.0021893563121</v>
      </c>
      <c r="V375" s="38">
        <v>761.72576235631209</v>
      </c>
      <c r="W375" s="34">
        <v>4503.7510493563123</v>
      </c>
      <c r="X375" s="34">
        <v>312.71342714291222</v>
      </c>
      <c r="Y375" s="33">
        <v>4191.0376222134</v>
      </c>
      <c r="Z375" s="144">
        <v>0</v>
      </c>
      <c r="AA375" s="34">
        <v>661.57360470856383</v>
      </c>
      <c r="AB375" s="34">
        <v>1084.5564680840375</v>
      </c>
      <c r="AC375" s="34">
        <v>850.92</v>
      </c>
      <c r="AD375" s="34">
        <v>81</v>
      </c>
      <c r="AE375" s="34">
        <v>0</v>
      </c>
      <c r="AF375" s="34">
        <v>2678.0500727926014</v>
      </c>
      <c r="AG375" s="136">
        <v>0</v>
      </c>
      <c r="AH375" s="34">
        <v>2118.1429999999996</v>
      </c>
      <c r="AI375" s="34">
        <v>0</v>
      </c>
      <c r="AJ375" s="34">
        <v>132.6</v>
      </c>
      <c r="AK375" s="34">
        <v>132.6</v>
      </c>
      <c r="AL375" s="34">
        <v>0</v>
      </c>
      <c r="AM375" s="34">
        <v>1985.5429999999997</v>
      </c>
      <c r="AN375" s="34">
        <v>1985.5429999999997</v>
      </c>
      <c r="AO375" s="34">
        <v>3742.0252870000004</v>
      </c>
      <c r="AP375" s="34">
        <v>1623.8822870000008</v>
      </c>
      <c r="AQ375" s="34">
        <v>2118.143</v>
      </c>
      <c r="AR375" s="34">
        <v>-4149</v>
      </c>
      <c r="AS375" s="34">
        <v>0</v>
      </c>
    </row>
    <row r="376" spans="2:45" s="1" customFormat="1" ht="12.75" x14ac:dyDescent="0.2">
      <c r="B376" s="31" t="s">
        <v>3798</v>
      </c>
      <c r="C376" s="32" t="s">
        <v>270</v>
      </c>
      <c r="D376" s="31" t="s">
        <v>271</v>
      </c>
      <c r="E376" s="31" t="s">
        <v>13</v>
      </c>
      <c r="F376" s="31" t="s">
        <v>11</v>
      </c>
      <c r="G376" s="31" t="s">
        <v>18</v>
      </c>
      <c r="H376" s="31" t="s">
        <v>146</v>
      </c>
      <c r="I376" s="31" t="s">
        <v>10</v>
      </c>
      <c r="J376" s="31" t="s">
        <v>22</v>
      </c>
      <c r="K376" s="31" t="s">
        <v>272</v>
      </c>
      <c r="L376" s="33">
        <v>922</v>
      </c>
      <c r="M376" s="150">
        <v>23234.042766999999</v>
      </c>
      <c r="N376" s="34">
        <v>-16312</v>
      </c>
      <c r="O376" s="34">
        <v>12265.755363764885</v>
      </c>
      <c r="P376" s="30">
        <v>19334.242767</v>
      </c>
      <c r="Q376" s="35">
        <v>728.23023000000001</v>
      </c>
      <c r="R376" s="36">
        <v>0</v>
      </c>
      <c r="S376" s="36">
        <v>618.73772342880898</v>
      </c>
      <c r="T376" s="36">
        <v>1225.262276571191</v>
      </c>
      <c r="U376" s="37">
        <v>1844.0099437759595</v>
      </c>
      <c r="V376" s="38">
        <v>2572.2401737759596</v>
      </c>
      <c r="W376" s="34">
        <v>21906.482940775961</v>
      </c>
      <c r="X376" s="34">
        <v>1160.133231428812</v>
      </c>
      <c r="Y376" s="33">
        <v>20746.349709347149</v>
      </c>
      <c r="Z376" s="144">
        <v>0</v>
      </c>
      <c r="AA376" s="34">
        <v>1101.4288029483955</v>
      </c>
      <c r="AB376" s="34">
        <v>2191.9705423235505</v>
      </c>
      <c r="AC376" s="34">
        <v>3864.76</v>
      </c>
      <c r="AD376" s="34">
        <v>1620.8417628000009</v>
      </c>
      <c r="AE376" s="34">
        <v>0</v>
      </c>
      <c r="AF376" s="34">
        <v>8779.0011080719469</v>
      </c>
      <c r="AG376" s="136">
        <v>10485</v>
      </c>
      <c r="AH376" s="34">
        <v>12412.2</v>
      </c>
      <c r="AI376" s="34">
        <v>0</v>
      </c>
      <c r="AJ376" s="34">
        <v>1927.2</v>
      </c>
      <c r="AK376" s="34">
        <v>1927.2</v>
      </c>
      <c r="AL376" s="34">
        <v>10485</v>
      </c>
      <c r="AM376" s="34">
        <v>10485</v>
      </c>
      <c r="AN376" s="34">
        <v>0</v>
      </c>
      <c r="AO376" s="34">
        <v>19334.242767</v>
      </c>
      <c r="AP376" s="34">
        <v>17407.042766999999</v>
      </c>
      <c r="AQ376" s="34">
        <v>1927.2000000000007</v>
      </c>
      <c r="AR376" s="34">
        <v>-16312</v>
      </c>
      <c r="AS376" s="34">
        <v>0</v>
      </c>
    </row>
    <row r="377" spans="2:45" s="1" customFormat="1" ht="12.75" x14ac:dyDescent="0.2">
      <c r="B377" s="31" t="s">
        <v>3798</v>
      </c>
      <c r="C377" s="32" t="s">
        <v>201</v>
      </c>
      <c r="D377" s="31" t="s">
        <v>202</v>
      </c>
      <c r="E377" s="31" t="s">
        <v>13</v>
      </c>
      <c r="F377" s="31" t="s">
        <v>11</v>
      </c>
      <c r="G377" s="31" t="s">
        <v>18</v>
      </c>
      <c r="H377" s="31" t="s">
        <v>146</v>
      </c>
      <c r="I377" s="31" t="s">
        <v>10</v>
      </c>
      <c r="J377" s="31" t="s">
        <v>22</v>
      </c>
      <c r="K377" s="31" t="s">
        <v>203</v>
      </c>
      <c r="L377" s="33">
        <v>460</v>
      </c>
      <c r="M377" s="150">
        <v>18659.627011</v>
      </c>
      <c r="N377" s="34">
        <v>-12935</v>
      </c>
      <c r="O377" s="34">
        <v>11740.877185873869</v>
      </c>
      <c r="P377" s="30">
        <v>10615.887010999999</v>
      </c>
      <c r="Q377" s="35">
        <v>811.59482700000001</v>
      </c>
      <c r="R377" s="36">
        <v>0</v>
      </c>
      <c r="S377" s="36">
        <v>596.58786171451482</v>
      </c>
      <c r="T377" s="36">
        <v>699.88346654918985</v>
      </c>
      <c r="U377" s="37">
        <v>1296.4783194895324</v>
      </c>
      <c r="V377" s="38">
        <v>2108.0731464895325</v>
      </c>
      <c r="W377" s="34">
        <v>12723.960157489531</v>
      </c>
      <c r="X377" s="34">
        <v>1954.0119675883852</v>
      </c>
      <c r="Y377" s="33">
        <v>10769.948189901146</v>
      </c>
      <c r="Z377" s="144">
        <v>0</v>
      </c>
      <c r="AA377" s="34">
        <v>761.01377294937799</v>
      </c>
      <c r="AB377" s="34">
        <v>2401.3039476014314</v>
      </c>
      <c r="AC377" s="34">
        <v>3613.38</v>
      </c>
      <c r="AD377" s="34">
        <v>81.5</v>
      </c>
      <c r="AE377" s="34">
        <v>0</v>
      </c>
      <c r="AF377" s="34">
        <v>6857.1977205508101</v>
      </c>
      <c r="AG377" s="136">
        <v>0</v>
      </c>
      <c r="AH377" s="34">
        <v>4891.2599999999993</v>
      </c>
      <c r="AI377" s="34">
        <v>0</v>
      </c>
      <c r="AJ377" s="34">
        <v>392</v>
      </c>
      <c r="AK377" s="34">
        <v>392</v>
      </c>
      <c r="AL377" s="34">
        <v>0</v>
      </c>
      <c r="AM377" s="34">
        <v>4499.2599999999993</v>
      </c>
      <c r="AN377" s="34">
        <v>4499.2599999999993</v>
      </c>
      <c r="AO377" s="34">
        <v>10615.887010999999</v>
      </c>
      <c r="AP377" s="34">
        <v>5724.6270109999996</v>
      </c>
      <c r="AQ377" s="34">
        <v>4891.2599999999984</v>
      </c>
      <c r="AR377" s="34">
        <v>-12935</v>
      </c>
      <c r="AS377" s="34">
        <v>0</v>
      </c>
    </row>
    <row r="378" spans="2:45" s="1" customFormat="1" ht="12.75" x14ac:dyDescent="0.2">
      <c r="B378" s="31" t="s">
        <v>3798</v>
      </c>
      <c r="C378" s="32" t="s">
        <v>1443</v>
      </c>
      <c r="D378" s="31" t="s">
        <v>1444</v>
      </c>
      <c r="E378" s="31" t="s">
        <v>13</v>
      </c>
      <c r="F378" s="31" t="s">
        <v>11</v>
      </c>
      <c r="G378" s="31" t="s">
        <v>18</v>
      </c>
      <c r="H378" s="31" t="s">
        <v>146</v>
      </c>
      <c r="I378" s="31" t="s">
        <v>10</v>
      </c>
      <c r="J378" s="31" t="s">
        <v>12</v>
      </c>
      <c r="K378" s="31" t="s">
        <v>1445</v>
      </c>
      <c r="L378" s="33">
        <v>1247</v>
      </c>
      <c r="M378" s="150">
        <v>116671.91836499999</v>
      </c>
      <c r="N378" s="34">
        <v>-85406</v>
      </c>
      <c r="O378" s="34">
        <v>60950.826220571711</v>
      </c>
      <c r="P378" s="30">
        <v>76122.41836499999</v>
      </c>
      <c r="Q378" s="35">
        <v>4277.5254189999996</v>
      </c>
      <c r="R378" s="36">
        <v>0</v>
      </c>
      <c r="S378" s="36">
        <v>0</v>
      </c>
      <c r="T378" s="36">
        <v>2494</v>
      </c>
      <c r="U378" s="37">
        <v>2494.0134489030606</v>
      </c>
      <c r="V378" s="38">
        <v>6771.5388679030602</v>
      </c>
      <c r="W378" s="34">
        <v>82893.957232903049</v>
      </c>
      <c r="X378" s="34">
        <v>0</v>
      </c>
      <c r="Y378" s="33">
        <v>82893.957232903049</v>
      </c>
      <c r="Z378" s="144">
        <v>0</v>
      </c>
      <c r="AA378" s="34">
        <v>1409.2192843907731</v>
      </c>
      <c r="AB378" s="34">
        <v>6521.6238192332994</v>
      </c>
      <c r="AC378" s="34">
        <v>5227.07</v>
      </c>
      <c r="AD378" s="34">
        <v>970.76719618749996</v>
      </c>
      <c r="AE378" s="34">
        <v>0</v>
      </c>
      <c r="AF378" s="34">
        <v>14128.680299811573</v>
      </c>
      <c r="AG378" s="136">
        <v>70652</v>
      </c>
      <c r="AH378" s="34">
        <v>75707.5</v>
      </c>
      <c r="AI378" s="34">
        <v>4680</v>
      </c>
      <c r="AJ378" s="34">
        <v>9735.5</v>
      </c>
      <c r="AK378" s="34">
        <v>5055.5</v>
      </c>
      <c r="AL378" s="34">
        <v>65972</v>
      </c>
      <c r="AM378" s="34">
        <v>65972</v>
      </c>
      <c r="AN378" s="34">
        <v>0</v>
      </c>
      <c r="AO378" s="34">
        <v>76122.41836499999</v>
      </c>
      <c r="AP378" s="34">
        <v>71066.91836499999</v>
      </c>
      <c r="AQ378" s="34">
        <v>5055.5</v>
      </c>
      <c r="AR378" s="34">
        <v>-90166</v>
      </c>
      <c r="AS378" s="34">
        <v>4760</v>
      </c>
    </row>
    <row r="379" spans="2:45" s="1" customFormat="1" ht="12.75" x14ac:dyDescent="0.2">
      <c r="B379" s="31" t="s">
        <v>3798</v>
      </c>
      <c r="C379" s="32" t="s">
        <v>3620</v>
      </c>
      <c r="D379" s="31" t="s">
        <v>3621</v>
      </c>
      <c r="E379" s="31" t="s">
        <v>13</v>
      </c>
      <c r="F379" s="31" t="s">
        <v>11</v>
      </c>
      <c r="G379" s="31" t="s">
        <v>18</v>
      </c>
      <c r="H379" s="31" t="s">
        <v>146</v>
      </c>
      <c r="I379" s="31" t="s">
        <v>10</v>
      </c>
      <c r="J379" s="31" t="s">
        <v>14</v>
      </c>
      <c r="K379" s="31" t="s">
        <v>3622</v>
      </c>
      <c r="L379" s="33">
        <v>7757</v>
      </c>
      <c r="M379" s="150">
        <v>175069.347545</v>
      </c>
      <c r="N379" s="34">
        <v>-149133</v>
      </c>
      <c r="O379" s="34">
        <v>103264.0657279709</v>
      </c>
      <c r="P379" s="30">
        <v>23169.347544999997</v>
      </c>
      <c r="Q379" s="35">
        <v>16945.464132000001</v>
      </c>
      <c r="R379" s="36">
        <v>0</v>
      </c>
      <c r="S379" s="36">
        <v>12304.410585147582</v>
      </c>
      <c r="T379" s="36">
        <v>61552.043137049091</v>
      </c>
      <c r="U379" s="37">
        <v>73856.851993362056</v>
      </c>
      <c r="V379" s="38">
        <v>90802.316125362064</v>
      </c>
      <c r="W379" s="34">
        <v>113971.66367036206</v>
      </c>
      <c r="X379" s="34">
        <v>96986.383160118479</v>
      </c>
      <c r="Y379" s="33">
        <v>16985.280510243581</v>
      </c>
      <c r="Z379" s="144">
        <v>0</v>
      </c>
      <c r="AA379" s="34">
        <v>8096.5371464060227</v>
      </c>
      <c r="AB379" s="34">
        <v>113496.45209329981</v>
      </c>
      <c r="AC379" s="34">
        <v>32515.119999999999</v>
      </c>
      <c r="AD379" s="34">
        <v>5349.557213651151</v>
      </c>
      <c r="AE379" s="34">
        <v>668.35</v>
      </c>
      <c r="AF379" s="34">
        <v>160126.01645335701</v>
      </c>
      <c r="AG379" s="136">
        <v>114858</v>
      </c>
      <c r="AH379" s="34">
        <v>114858</v>
      </c>
      <c r="AI379" s="34">
        <v>17552</v>
      </c>
      <c r="AJ379" s="34">
        <v>17552</v>
      </c>
      <c r="AK379" s="34">
        <v>0</v>
      </c>
      <c r="AL379" s="34">
        <v>97306</v>
      </c>
      <c r="AM379" s="34">
        <v>97306</v>
      </c>
      <c r="AN379" s="34">
        <v>0</v>
      </c>
      <c r="AO379" s="34">
        <v>23169.347544999997</v>
      </c>
      <c r="AP379" s="34">
        <v>23169.347544999997</v>
      </c>
      <c r="AQ379" s="34">
        <v>0</v>
      </c>
      <c r="AR379" s="34">
        <v>-149133</v>
      </c>
      <c r="AS379" s="34">
        <v>0</v>
      </c>
    </row>
    <row r="380" spans="2:45" s="1" customFormat="1" ht="12.75" x14ac:dyDescent="0.2">
      <c r="B380" s="31" t="s">
        <v>3798</v>
      </c>
      <c r="C380" s="32" t="s">
        <v>3041</v>
      </c>
      <c r="D380" s="31" t="s">
        <v>3042</v>
      </c>
      <c r="E380" s="31" t="s">
        <v>13</v>
      </c>
      <c r="F380" s="31" t="s">
        <v>11</v>
      </c>
      <c r="G380" s="31" t="s">
        <v>18</v>
      </c>
      <c r="H380" s="31" t="s">
        <v>146</v>
      </c>
      <c r="I380" s="31" t="s">
        <v>10</v>
      </c>
      <c r="J380" s="31" t="s">
        <v>22</v>
      </c>
      <c r="K380" s="31" t="s">
        <v>3043</v>
      </c>
      <c r="L380" s="33">
        <v>326</v>
      </c>
      <c r="M380" s="150">
        <v>15503.460851000002</v>
      </c>
      <c r="N380" s="34">
        <v>26462</v>
      </c>
      <c r="O380" s="34">
        <v>0</v>
      </c>
      <c r="P380" s="30">
        <v>43077.066851000003</v>
      </c>
      <c r="Q380" s="35">
        <v>1117.7677679999999</v>
      </c>
      <c r="R380" s="36">
        <v>0</v>
      </c>
      <c r="S380" s="36">
        <v>846.0198674288963</v>
      </c>
      <c r="T380" s="36">
        <v>-10.485288711337489</v>
      </c>
      <c r="U380" s="37">
        <v>835.53908434047491</v>
      </c>
      <c r="V380" s="38">
        <v>1953.306852340475</v>
      </c>
      <c r="W380" s="34">
        <v>45030.373703340476</v>
      </c>
      <c r="X380" s="34">
        <v>1586.2872514288974</v>
      </c>
      <c r="Y380" s="33">
        <v>43444.086451911578</v>
      </c>
      <c r="Z380" s="144">
        <v>0</v>
      </c>
      <c r="AA380" s="34">
        <v>1187.6110276028273</v>
      </c>
      <c r="AB380" s="34">
        <v>6407.0736052779148</v>
      </c>
      <c r="AC380" s="34">
        <v>1366.5</v>
      </c>
      <c r="AD380" s="34">
        <v>713.21883824999998</v>
      </c>
      <c r="AE380" s="34">
        <v>0</v>
      </c>
      <c r="AF380" s="34">
        <v>9674.4034711307431</v>
      </c>
      <c r="AG380" s="136">
        <v>550</v>
      </c>
      <c r="AH380" s="34">
        <v>3188.6059999999998</v>
      </c>
      <c r="AI380" s="34">
        <v>0</v>
      </c>
      <c r="AJ380" s="34">
        <v>0</v>
      </c>
      <c r="AK380" s="34">
        <v>0</v>
      </c>
      <c r="AL380" s="34">
        <v>550</v>
      </c>
      <c r="AM380" s="34">
        <v>3188.6059999999998</v>
      </c>
      <c r="AN380" s="34">
        <v>2638.6059999999998</v>
      </c>
      <c r="AO380" s="34">
        <v>43077.066851000003</v>
      </c>
      <c r="AP380" s="34">
        <v>40438.460851000003</v>
      </c>
      <c r="AQ380" s="34">
        <v>2638.6059999999998</v>
      </c>
      <c r="AR380" s="34">
        <v>26462</v>
      </c>
      <c r="AS380" s="34">
        <v>0</v>
      </c>
    </row>
    <row r="381" spans="2:45" s="1" customFormat="1" ht="12.75" x14ac:dyDescent="0.2">
      <c r="B381" s="31" t="s">
        <v>3798</v>
      </c>
      <c r="C381" s="32" t="s">
        <v>2450</v>
      </c>
      <c r="D381" s="31" t="s">
        <v>2451</v>
      </c>
      <c r="E381" s="31" t="s">
        <v>13</v>
      </c>
      <c r="F381" s="31" t="s">
        <v>11</v>
      </c>
      <c r="G381" s="31" t="s">
        <v>18</v>
      </c>
      <c r="H381" s="31" t="s">
        <v>146</v>
      </c>
      <c r="I381" s="31" t="s">
        <v>10</v>
      </c>
      <c r="J381" s="31" t="s">
        <v>22</v>
      </c>
      <c r="K381" s="31" t="s">
        <v>2452</v>
      </c>
      <c r="L381" s="33">
        <v>190</v>
      </c>
      <c r="M381" s="150">
        <v>6810.0765109999993</v>
      </c>
      <c r="N381" s="34">
        <v>-459</v>
      </c>
      <c r="O381" s="34">
        <v>218.5643894978214</v>
      </c>
      <c r="P381" s="30">
        <v>8300.8665110000002</v>
      </c>
      <c r="Q381" s="35">
        <v>0</v>
      </c>
      <c r="R381" s="36">
        <v>0</v>
      </c>
      <c r="S381" s="36">
        <v>168.24883314292174</v>
      </c>
      <c r="T381" s="36">
        <v>211.75116685707826</v>
      </c>
      <c r="U381" s="37">
        <v>380.00204915122816</v>
      </c>
      <c r="V381" s="38">
        <v>380.00204915122816</v>
      </c>
      <c r="W381" s="34">
        <v>8680.8685601512279</v>
      </c>
      <c r="X381" s="34">
        <v>168.24883314292128</v>
      </c>
      <c r="Y381" s="33">
        <v>8512.6197270083067</v>
      </c>
      <c r="Z381" s="144">
        <v>0</v>
      </c>
      <c r="AA381" s="34">
        <v>1249.5227349392417</v>
      </c>
      <c r="AB381" s="34">
        <v>1114.8028728924821</v>
      </c>
      <c r="AC381" s="34">
        <v>1808.6399999999999</v>
      </c>
      <c r="AD381" s="34">
        <v>0</v>
      </c>
      <c r="AE381" s="34">
        <v>0</v>
      </c>
      <c r="AF381" s="34">
        <v>4172.9656078317239</v>
      </c>
      <c r="AG381" s="136">
        <v>0</v>
      </c>
      <c r="AH381" s="34">
        <v>1949.79</v>
      </c>
      <c r="AI381" s="34">
        <v>0</v>
      </c>
      <c r="AJ381" s="34">
        <v>91.4</v>
      </c>
      <c r="AK381" s="34">
        <v>91.4</v>
      </c>
      <c r="AL381" s="34">
        <v>0</v>
      </c>
      <c r="AM381" s="34">
        <v>1858.3899999999999</v>
      </c>
      <c r="AN381" s="34">
        <v>1858.3899999999999</v>
      </c>
      <c r="AO381" s="34">
        <v>8300.8665110000002</v>
      </c>
      <c r="AP381" s="34">
        <v>6351.0765110000011</v>
      </c>
      <c r="AQ381" s="34">
        <v>1949.7900000000009</v>
      </c>
      <c r="AR381" s="34">
        <v>-6704</v>
      </c>
      <c r="AS381" s="34">
        <v>6245</v>
      </c>
    </row>
    <row r="382" spans="2:45" s="1" customFormat="1" ht="12.75" x14ac:dyDescent="0.2">
      <c r="B382" s="31" t="s">
        <v>3798</v>
      </c>
      <c r="C382" s="32" t="s">
        <v>2303</v>
      </c>
      <c r="D382" s="31" t="s">
        <v>2304</v>
      </c>
      <c r="E382" s="31" t="s">
        <v>13</v>
      </c>
      <c r="F382" s="31" t="s">
        <v>11</v>
      </c>
      <c r="G382" s="31" t="s">
        <v>18</v>
      </c>
      <c r="H382" s="31" t="s">
        <v>146</v>
      </c>
      <c r="I382" s="31" t="s">
        <v>10</v>
      </c>
      <c r="J382" s="31" t="s">
        <v>12</v>
      </c>
      <c r="K382" s="31" t="s">
        <v>2305</v>
      </c>
      <c r="L382" s="33">
        <v>1411</v>
      </c>
      <c r="M382" s="150">
        <v>65077.057843000002</v>
      </c>
      <c r="N382" s="34">
        <v>-86024</v>
      </c>
      <c r="O382" s="34">
        <v>59294.271496818379</v>
      </c>
      <c r="P382" s="30">
        <v>26434.057843000002</v>
      </c>
      <c r="Q382" s="35">
        <v>5728.73405</v>
      </c>
      <c r="R382" s="36">
        <v>0</v>
      </c>
      <c r="S382" s="36">
        <v>3088.2545794297575</v>
      </c>
      <c r="T382" s="36">
        <v>24370.777453642873</v>
      </c>
      <c r="U382" s="37">
        <v>27459.180105991614</v>
      </c>
      <c r="V382" s="38">
        <v>33187.914155991617</v>
      </c>
      <c r="W382" s="34">
        <v>59621.971998991619</v>
      </c>
      <c r="X382" s="34">
        <v>35624.179697248132</v>
      </c>
      <c r="Y382" s="33">
        <v>23997.792301743488</v>
      </c>
      <c r="Z382" s="144">
        <v>8194.7565824806061</v>
      </c>
      <c r="AA382" s="34">
        <v>10636.944319151062</v>
      </c>
      <c r="AB382" s="34">
        <v>15437.448805427433</v>
      </c>
      <c r="AC382" s="34">
        <v>5914.51</v>
      </c>
      <c r="AD382" s="34">
        <v>233.84459720000001</v>
      </c>
      <c r="AE382" s="34">
        <v>2474.75</v>
      </c>
      <c r="AF382" s="34">
        <v>42892.254304259099</v>
      </c>
      <c r="AG382" s="136">
        <v>57126</v>
      </c>
      <c r="AH382" s="34">
        <v>60696</v>
      </c>
      <c r="AI382" s="34">
        <v>0</v>
      </c>
      <c r="AJ382" s="34">
        <v>3570</v>
      </c>
      <c r="AK382" s="34">
        <v>3570</v>
      </c>
      <c r="AL382" s="34">
        <v>57126</v>
      </c>
      <c r="AM382" s="34">
        <v>57126</v>
      </c>
      <c r="AN382" s="34">
        <v>0</v>
      </c>
      <c r="AO382" s="34">
        <v>26434.057843000002</v>
      </c>
      <c r="AP382" s="34">
        <v>22864.057843000002</v>
      </c>
      <c r="AQ382" s="34">
        <v>3570</v>
      </c>
      <c r="AR382" s="34">
        <v>-86024</v>
      </c>
      <c r="AS382" s="34">
        <v>0</v>
      </c>
    </row>
    <row r="383" spans="2:45" s="1" customFormat="1" ht="12.75" x14ac:dyDescent="0.2">
      <c r="B383" s="31" t="s">
        <v>3798</v>
      </c>
      <c r="C383" s="32" t="s">
        <v>1103</v>
      </c>
      <c r="D383" s="31" t="s">
        <v>1104</v>
      </c>
      <c r="E383" s="31" t="s">
        <v>13</v>
      </c>
      <c r="F383" s="31" t="s">
        <v>11</v>
      </c>
      <c r="G383" s="31" t="s">
        <v>18</v>
      </c>
      <c r="H383" s="31" t="s">
        <v>146</v>
      </c>
      <c r="I383" s="31" t="s">
        <v>10</v>
      </c>
      <c r="J383" s="31" t="s">
        <v>22</v>
      </c>
      <c r="K383" s="31" t="s">
        <v>1105</v>
      </c>
      <c r="L383" s="33">
        <v>395</v>
      </c>
      <c r="M383" s="150">
        <v>11460.299805999999</v>
      </c>
      <c r="N383" s="34">
        <v>-8564</v>
      </c>
      <c r="O383" s="34">
        <v>8158.6</v>
      </c>
      <c r="P383" s="30">
        <v>-1157.3001940000013</v>
      </c>
      <c r="Q383" s="35">
        <v>1168.8472280000001</v>
      </c>
      <c r="R383" s="36">
        <v>1157.3001940000013</v>
      </c>
      <c r="S383" s="36">
        <v>684.97681028597719</v>
      </c>
      <c r="T383" s="36">
        <v>6309.5829974943708</v>
      </c>
      <c r="U383" s="37">
        <v>8151.9039607117547</v>
      </c>
      <c r="V383" s="38">
        <v>9320.7511887117544</v>
      </c>
      <c r="W383" s="34">
        <v>9320.7511887117544</v>
      </c>
      <c r="X383" s="34">
        <v>8873.4390002859764</v>
      </c>
      <c r="Y383" s="33">
        <v>447.312188425778</v>
      </c>
      <c r="Z383" s="144">
        <v>0</v>
      </c>
      <c r="AA383" s="34">
        <v>1045.1957358733791</v>
      </c>
      <c r="AB383" s="34">
        <v>3651.5999089108323</v>
      </c>
      <c r="AC383" s="34">
        <v>1921.83</v>
      </c>
      <c r="AD383" s="34">
        <v>0</v>
      </c>
      <c r="AE383" s="34">
        <v>0</v>
      </c>
      <c r="AF383" s="34">
        <v>6618.6256447842115</v>
      </c>
      <c r="AG383" s="136">
        <v>4100</v>
      </c>
      <c r="AH383" s="34">
        <v>4505.3999999999996</v>
      </c>
      <c r="AI383" s="34">
        <v>0</v>
      </c>
      <c r="AJ383" s="34">
        <v>405.40000000000003</v>
      </c>
      <c r="AK383" s="34">
        <v>405.40000000000003</v>
      </c>
      <c r="AL383" s="34">
        <v>4100</v>
      </c>
      <c r="AM383" s="34">
        <v>4100</v>
      </c>
      <c r="AN383" s="34">
        <v>0</v>
      </c>
      <c r="AO383" s="34">
        <v>-1157.3001940000013</v>
      </c>
      <c r="AP383" s="34">
        <v>-1562.7001940000014</v>
      </c>
      <c r="AQ383" s="34">
        <v>405.40000000000009</v>
      </c>
      <c r="AR383" s="34">
        <v>-8564</v>
      </c>
      <c r="AS383" s="34">
        <v>0</v>
      </c>
    </row>
    <row r="384" spans="2:45" s="1" customFormat="1" ht="12.75" x14ac:dyDescent="0.2">
      <c r="B384" s="31" t="s">
        <v>3798</v>
      </c>
      <c r="C384" s="32" t="s">
        <v>632</v>
      </c>
      <c r="D384" s="31" t="s">
        <v>633</v>
      </c>
      <c r="E384" s="31" t="s">
        <v>13</v>
      </c>
      <c r="F384" s="31" t="s">
        <v>11</v>
      </c>
      <c r="G384" s="31" t="s">
        <v>18</v>
      </c>
      <c r="H384" s="31" t="s">
        <v>146</v>
      </c>
      <c r="I384" s="31" t="s">
        <v>10</v>
      </c>
      <c r="J384" s="31" t="s">
        <v>12</v>
      </c>
      <c r="K384" s="31" t="s">
        <v>634</v>
      </c>
      <c r="L384" s="33">
        <v>1142</v>
      </c>
      <c r="M384" s="150">
        <v>40864.915730000001</v>
      </c>
      <c r="N384" s="34">
        <v>-23937</v>
      </c>
      <c r="O384" s="34">
        <v>9508.6477495042491</v>
      </c>
      <c r="P384" s="30">
        <v>2717.4157300000006</v>
      </c>
      <c r="Q384" s="35">
        <v>1161.8566800000001</v>
      </c>
      <c r="R384" s="36">
        <v>0</v>
      </c>
      <c r="S384" s="36">
        <v>895.14453371462957</v>
      </c>
      <c r="T384" s="36">
        <v>5359.8557713790015</v>
      </c>
      <c r="U384" s="37">
        <v>6255.0340352029916</v>
      </c>
      <c r="V384" s="38">
        <v>7416.8907152029915</v>
      </c>
      <c r="W384" s="34">
        <v>10134.306445202992</v>
      </c>
      <c r="X384" s="34">
        <v>8091.0228072188756</v>
      </c>
      <c r="Y384" s="33">
        <v>2043.2836379841165</v>
      </c>
      <c r="Z384" s="144">
        <v>0</v>
      </c>
      <c r="AA384" s="34">
        <v>1533.7923453785868</v>
      </c>
      <c r="AB384" s="34">
        <v>4046.7179031145502</v>
      </c>
      <c r="AC384" s="34">
        <v>5094.9399999999996</v>
      </c>
      <c r="AD384" s="34">
        <v>2565.0016254040002</v>
      </c>
      <c r="AE384" s="34">
        <v>494.48</v>
      </c>
      <c r="AF384" s="34">
        <v>13734.931873897136</v>
      </c>
      <c r="AG384" s="136">
        <v>22215</v>
      </c>
      <c r="AH384" s="34">
        <v>24270.5</v>
      </c>
      <c r="AI384" s="34">
        <v>0</v>
      </c>
      <c r="AJ384" s="34">
        <v>2055.5</v>
      </c>
      <c r="AK384" s="34">
        <v>2055.5</v>
      </c>
      <c r="AL384" s="34">
        <v>22215</v>
      </c>
      <c r="AM384" s="34">
        <v>22215</v>
      </c>
      <c r="AN384" s="34">
        <v>0</v>
      </c>
      <c r="AO384" s="34">
        <v>2717.4157300000006</v>
      </c>
      <c r="AP384" s="34">
        <v>661.91573000000062</v>
      </c>
      <c r="AQ384" s="34">
        <v>2055.5</v>
      </c>
      <c r="AR384" s="34">
        <v>-23937</v>
      </c>
      <c r="AS384" s="34">
        <v>0</v>
      </c>
    </row>
    <row r="385" spans="2:45" s="1" customFormat="1" ht="12.75" x14ac:dyDescent="0.2">
      <c r="B385" s="31" t="s">
        <v>3798</v>
      </c>
      <c r="C385" s="32" t="s">
        <v>144</v>
      </c>
      <c r="D385" s="31" t="s">
        <v>145</v>
      </c>
      <c r="E385" s="31" t="s">
        <v>13</v>
      </c>
      <c r="F385" s="31" t="s">
        <v>11</v>
      </c>
      <c r="G385" s="31" t="s">
        <v>18</v>
      </c>
      <c r="H385" s="31" t="s">
        <v>146</v>
      </c>
      <c r="I385" s="31" t="s">
        <v>10</v>
      </c>
      <c r="J385" s="31" t="s">
        <v>22</v>
      </c>
      <c r="K385" s="31" t="s">
        <v>147</v>
      </c>
      <c r="L385" s="33">
        <v>982</v>
      </c>
      <c r="M385" s="150">
        <v>39708.715846999999</v>
      </c>
      <c r="N385" s="34">
        <v>-47790</v>
      </c>
      <c r="O385" s="34">
        <v>36503.277652339842</v>
      </c>
      <c r="P385" s="30">
        <v>8452.0158469999988</v>
      </c>
      <c r="Q385" s="35">
        <v>2875.6942450000001</v>
      </c>
      <c r="R385" s="36">
        <v>0</v>
      </c>
      <c r="S385" s="36">
        <v>1753.9699097149592</v>
      </c>
      <c r="T385" s="36">
        <v>22233.8699345889</v>
      </c>
      <c r="U385" s="37">
        <v>23987.969198807747</v>
      </c>
      <c r="V385" s="38">
        <v>26863.663443807745</v>
      </c>
      <c r="W385" s="34">
        <v>35315.679290807748</v>
      </c>
      <c r="X385" s="34">
        <v>29998.984812054805</v>
      </c>
      <c r="Y385" s="33">
        <v>5316.6944787529428</v>
      </c>
      <c r="Z385" s="144">
        <v>0</v>
      </c>
      <c r="AA385" s="34">
        <v>986.34166730738559</v>
      </c>
      <c r="AB385" s="34">
        <v>4835.833654306859</v>
      </c>
      <c r="AC385" s="34">
        <v>4116.26</v>
      </c>
      <c r="AD385" s="34">
        <v>0</v>
      </c>
      <c r="AE385" s="34">
        <v>0</v>
      </c>
      <c r="AF385" s="34">
        <v>9938.4353216142445</v>
      </c>
      <c r="AG385" s="136">
        <v>25367</v>
      </c>
      <c r="AH385" s="34">
        <v>26414.3</v>
      </c>
      <c r="AI385" s="34">
        <v>0</v>
      </c>
      <c r="AJ385" s="34">
        <v>1047.3</v>
      </c>
      <c r="AK385" s="34">
        <v>1047.3</v>
      </c>
      <c r="AL385" s="34">
        <v>25367</v>
      </c>
      <c r="AM385" s="34">
        <v>25367</v>
      </c>
      <c r="AN385" s="34">
        <v>0</v>
      </c>
      <c r="AO385" s="34">
        <v>8452.0158469999988</v>
      </c>
      <c r="AP385" s="34">
        <v>7404.7158469999986</v>
      </c>
      <c r="AQ385" s="34">
        <v>1047.2999999999993</v>
      </c>
      <c r="AR385" s="34">
        <v>-47790</v>
      </c>
      <c r="AS385" s="34">
        <v>0</v>
      </c>
    </row>
    <row r="386" spans="2:45" s="1" customFormat="1" ht="12.75" x14ac:dyDescent="0.2">
      <c r="B386" s="31" t="s">
        <v>3798</v>
      </c>
      <c r="C386" s="32" t="s">
        <v>3236</v>
      </c>
      <c r="D386" s="31" t="s">
        <v>3237</v>
      </c>
      <c r="E386" s="31" t="s">
        <v>13</v>
      </c>
      <c r="F386" s="31" t="s">
        <v>11</v>
      </c>
      <c r="G386" s="31" t="s">
        <v>18</v>
      </c>
      <c r="H386" s="31" t="s">
        <v>32</v>
      </c>
      <c r="I386" s="31" t="s">
        <v>10</v>
      </c>
      <c r="J386" s="31" t="s">
        <v>22</v>
      </c>
      <c r="K386" s="31" t="s">
        <v>3238</v>
      </c>
      <c r="L386" s="33">
        <v>158</v>
      </c>
      <c r="M386" s="150">
        <v>36526.812994</v>
      </c>
      <c r="N386" s="34">
        <v>-12860</v>
      </c>
      <c r="O386" s="34">
        <v>0</v>
      </c>
      <c r="P386" s="30">
        <v>-5612.9890059999998</v>
      </c>
      <c r="Q386" s="35">
        <v>0</v>
      </c>
      <c r="R386" s="36">
        <v>5612.9890059999998</v>
      </c>
      <c r="S386" s="36">
        <v>0</v>
      </c>
      <c r="T386" s="36">
        <v>-286.26171002330466</v>
      </c>
      <c r="U386" s="37">
        <v>5326.7560203708545</v>
      </c>
      <c r="V386" s="38">
        <v>5326.7560203708545</v>
      </c>
      <c r="W386" s="34">
        <v>5326.7560203708545</v>
      </c>
      <c r="X386" s="34">
        <v>9.0948999999999999E-13</v>
      </c>
      <c r="Y386" s="33">
        <v>5326.7560203708535</v>
      </c>
      <c r="Z386" s="144">
        <v>0</v>
      </c>
      <c r="AA386" s="34">
        <v>4310.4119423044895</v>
      </c>
      <c r="AB386" s="34">
        <v>3552.2880990590975</v>
      </c>
      <c r="AC386" s="34">
        <v>2189.92</v>
      </c>
      <c r="AD386" s="34">
        <v>367.32013819999997</v>
      </c>
      <c r="AE386" s="34">
        <v>2093.3000000000002</v>
      </c>
      <c r="AF386" s="34">
        <v>12513.240179563589</v>
      </c>
      <c r="AG386" s="136">
        <v>0</v>
      </c>
      <c r="AH386" s="34">
        <v>3913.1980000000003</v>
      </c>
      <c r="AI386" s="34">
        <v>0</v>
      </c>
      <c r="AJ386" s="34">
        <v>2367.8000000000002</v>
      </c>
      <c r="AK386" s="34">
        <v>2367.8000000000002</v>
      </c>
      <c r="AL386" s="34">
        <v>0</v>
      </c>
      <c r="AM386" s="34">
        <v>1545.3979999999999</v>
      </c>
      <c r="AN386" s="34">
        <v>1545.3979999999999</v>
      </c>
      <c r="AO386" s="34">
        <v>-5612.9890059999998</v>
      </c>
      <c r="AP386" s="34">
        <v>-9526.1870060000001</v>
      </c>
      <c r="AQ386" s="34">
        <v>3913.1980000000003</v>
      </c>
      <c r="AR386" s="34">
        <v>-12860</v>
      </c>
      <c r="AS386" s="34">
        <v>0</v>
      </c>
    </row>
    <row r="387" spans="2:45" s="1" customFormat="1" ht="12.75" x14ac:dyDescent="0.2">
      <c r="B387" s="31" t="s">
        <v>3798</v>
      </c>
      <c r="C387" s="32" t="s">
        <v>3140</v>
      </c>
      <c r="D387" s="31" t="s">
        <v>3141</v>
      </c>
      <c r="E387" s="31" t="s">
        <v>13</v>
      </c>
      <c r="F387" s="31" t="s">
        <v>11</v>
      </c>
      <c r="G387" s="31" t="s">
        <v>18</v>
      </c>
      <c r="H387" s="31" t="s">
        <v>32</v>
      </c>
      <c r="I387" s="31" t="s">
        <v>10</v>
      </c>
      <c r="J387" s="31" t="s">
        <v>22</v>
      </c>
      <c r="K387" s="31" t="s">
        <v>3142</v>
      </c>
      <c r="L387" s="33">
        <v>219</v>
      </c>
      <c r="M387" s="150">
        <v>23381.015331999999</v>
      </c>
      <c r="N387" s="34">
        <v>-16676</v>
      </c>
      <c r="O387" s="34">
        <v>15487.134633705162</v>
      </c>
      <c r="P387" s="30">
        <v>-9590.0456680000007</v>
      </c>
      <c r="Q387" s="35">
        <v>0</v>
      </c>
      <c r="R387" s="36">
        <v>9590.0456680000007</v>
      </c>
      <c r="S387" s="36">
        <v>119.02855542861714</v>
      </c>
      <c r="T387" s="36">
        <v>12516.604549206872</v>
      </c>
      <c r="U387" s="37">
        <v>22225.798624680101</v>
      </c>
      <c r="V387" s="38">
        <v>22225.798624680101</v>
      </c>
      <c r="W387" s="34">
        <v>22225.798624680101</v>
      </c>
      <c r="X387" s="34">
        <v>15606.163189133778</v>
      </c>
      <c r="Y387" s="33">
        <v>6619.6354355463227</v>
      </c>
      <c r="Z387" s="144">
        <v>0</v>
      </c>
      <c r="AA387" s="34">
        <v>1889.2348036137223</v>
      </c>
      <c r="AB387" s="34">
        <v>2770.068559942893</v>
      </c>
      <c r="AC387" s="34">
        <v>917.99</v>
      </c>
      <c r="AD387" s="34">
        <v>197</v>
      </c>
      <c r="AE387" s="34">
        <v>0</v>
      </c>
      <c r="AF387" s="34">
        <v>5774.2933635566151</v>
      </c>
      <c r="AG387" s="136">
        <v>500</v>
      </c>
      <c r="AH387" s="34">
        <v>2659.9389999999999</v>
      </c>
      <c r="AI387" s="34">
        <v>0</v>
      </c>
      <c r="AJ387" s="34">
        <v>517.9</v>
      </c>
      <c r="AK387" s="34">
        <v>517.9</v>
      </c>
      <c r="AL387" s="34">
        <v>500</v>
      </c>
      <c r="AM387" s="34">
        <v>2142.0389999999998</v>
      </c>
      <c r="AN387" s="34">
        <v>1642.0389999999998</v>
      </c>
      <c r="AO387" s="34">
        <v>-9590.0456680000007</v>
      </c>
      <c r="AP387" s="34">
        <v>-11749.984668000001</v>
      </c>
      <c r="AQ387" s="34">
        <v>2159.9390000000003</v>
      </c>
      <c r="AR387" s="34">
        <v>-16676</v>
      </c>
      <c r="AS387" s="34">
        <v>0</v>
      </c>
    </row>
    <row r="388" spans="2:45" s="1" customFormat="1" ht="12.75" x14ac:dyDescent="0.2">
      <c r="B388" s="31" t="s">
        <v>3798</v>
      </c>
      <c r="C388" s="32" t="s">
        <v>3710</v>
      </c>
      <c r="D388" s="31" t="s">
        <v>3711</v>
      </c>
      <c r="E388" s="31" t="s">
        <v>13</v>
      </c>
      <c r="F388" s="31" t="s">
        <v>11</v>
      </c>
      <c r="G388" s="31" t="s">
        <v>18</v>
      </c>
      <c r="H388" s="31" t="s">
        <v>32</v>
      </c>
      <c r="I388" s="31" t="s">
        <v>10</v>
      </c>
      <c r="J388" s="31" t="s">
        <v>15</v>
      </c>
      <c r="K388" s="31" t="s">
        <v>3712</v>
      </c>
      <c r="L388" s="33">
        <v>31516</v>
      </c>
      <c r="M388" s="150">
        <v>1982819.3086250001</v>
      </c>
      <c r="N388" s="34">
        <v>-2112780</v>
      </c>
      <c r="O388" s="34">
        <v>1134681.4933051008</v>
      </c>
      <c r="P388" s="30">
        <v>611983.30862500006</v>
      </c>
      <c r="Q388" s="35">
        <v>142051.78599100001</v>
      </c>
      <c r="R388" s="36">
        <v>0</v>
      </c>
      <c r="S388" s="36">
        <v>42826.003257159304</v>
      </c>
      <c r="T388" s="36">
        <v>342633.14924446371</v>
      </c>
      <c r="U388" s="37">
        <v>385461.23109134863</v>
      </c>
      <c r="V388" s="38">
        <v>527513.0170823487</v>
      </c>
      <c r="W388" s="34">
        <v>1139496.3257073488</v>
      </c>
      <c r="X388" s="34">
        <v>498417.90764626034</v>
      </c>
      <c r="Y388" s="33">
        <v>641078.41806108842</v>
      </c>
      <c r="Z388" s="144">
        <v>144846.62085648472</v>
      </c>
      <c r="AA388" s="34">
        <v>266930.62456905987</v>
      </c>
      <c r="AB388" s="34">
        <v>364946.57378418423</v>
      </c>
      <c r="AC388" s="34">
        <v>132106.03</v>
      </c>
      <c r="AD388" s="34">
        <v>19810.53592788833</v>
      </c>
      <c r="AE388" s="34">
        <v>35968.629999999997</v>
      </c>
      <c r="AF388" s="34">
        <v>964609.01513761724</v>
      </c>
      <c r="AG388" s="136">
        <v>1454895</v>
      </c>
      <c r="AH388" s="34">
        <v>1454895</v>
      </c>
      <c r="AI388" s="34">
        <v>214587</v>
      </c>
      <c r="AJ388" s="34">
        <v>214587</v>
      </c>
      <c r="AK388" s="34">
        <v>0</v>
      </c>
      <c r="AL388" s="34">
        <v>1240308</v>
      </c>
      <c r="AM388" s="34">
        <v>1240308</v>
      </c>
      <c r="AN388" s="34">
        <v>0</v>
      </c>
      <c r="AO388" s="34">
        <v>611983.30862500006</v>
      </c>
      <c r="AP388" s="34">
        <v>611983.30862500006</v>
      </c>
      <c r="AQ388" s="34">
        <v>0</v>
      </c>
      <c r="AR388" s="34">
        <v>-2112780</v>
      </c>
      <c r="AS388" s="34">
        <v>0</v>
      </c>
    </row>
    <row r="389" spans="2:45" s="1" customFormat="1" ht="12.75" x14ac:dyDescent="0.2">
      <c r="B389" s="31" t="s">
        <v>3798</v>
      </c>
      <c r="C389" s="32" t="s">
        <v>558</v>
      </c>
      <c r="D389" s="31" t="s">
        <v>559</v>
      </c>
      <c r="E389" s="31" t="s">
        <v>13</v>
      </c>
      <c r="F389" s="31" t="s">
        <v>11</v>
      </c>
      <c r="G389" s="31" t="s">
        <v>18</v>
      </c>
      <c r="H389" s="31" t="s">
        <v>32</v>
      </c>
      <c r="I389" s="31" t="s">
        <v>10</v>
      </c>
      <c r="J389" s="31" t="s">
        <v>22</v>
      </c>
      <c r="K389" s="31" t="s">
        <v>560</v>
      </c>
      <c r="L389" s="33">
        <v>232</v>
      </c>
      <c r="M389" s="150">
        <v>13774.284712999999</v>
      </c>
      <c r="N389" s="34">
        <v>-1469</v>
      </c>
      <c r="O389" s="34">
        <v>0</v>
      </c>
      <c r="P389" s="30">
        <v>20952.684712999999</v>
      </c>
      <c r="Q389" s="35">
        <v>419.10315000000003</v>
      </c>
      <c r="R389" s="36">
        <v>0</v>
      </c>
      <c r="S389" s="36">
        <v>218.66219542865539</v>
      </c>
      <c r="T389" s="36">
        <v>245.33780457134461</v>
      </c>
      <c r="U389" s="37">
        <v>464.00250212149962</v>
      </c>
      <c r="V389" s="38">
        <v>883.10565212149959</v>
      </c>
      <c r="W389" s="34">
        <v>21835.790365121498</v>
      </c>
      <c r="X389" s="34">
        <v>409.99161642865511</v>
      </c>
      <c r="Y389" s="33">
        <v>21425.798748692843</v>
      </c>
      <c r="Z389" s="144">
        <v>50.783778830339259</v>
      </c>
      <c r="AA389" s="34">
        <v>1239.1807631360198</v>
      </c>
      <c r="AB389" s="34">
        <v>1899.175492046272</v>
      </c>
      <c r="AC389" s="34">
        <v>1752.27</v>
      </c>
      <c r="AD389" s="34">
        <v>318.98692294919994</v>
      </c>
      <c r="AE389" s="34">
        <v>88.71</v>
      </c>
      <c r="AF389" s="34">
        <v>5349.1069569618312</v>
      </c>
      <c r="AG389" s="136">
        <v>7835</v>
      </c>
      <c r="AH389" s="34">
        <v>8647.4</v>
      </c>
      <c r="AI389" s="34">
        <v>0</v>
      </c>
      <c r="AJ389" s="34">
        <v>812.40000000000009</v>
      </c>
      <c r="AK389" s="34">
        <v>812.40000000000009</v>
      </c>
      <c r="AL389" s="34">
        <v>7835</v>
      </c>
      <c r="AM389" s="34">
        <v>7835</v>
      </c>
      <c r="AN389" s="34">
        <v>0</v>
      </c>
      <c r="AO389" s="34">
        <v>20952.684712999999</v>
      </c>
      <c r="AP389" s="34">
        <v>20140.284712999997</v>
      </c>
      <c r="AQ389" s="34">
        <v>812.40000000000146</v>
      </c>
      <c r="AR389" s="34">
        <v>-1469</v>
      </c>
      <c r="AS389" s="34">
        <v>0</v>
      </c>
    </row>
    <row r="390" spans="2:45" s="1" customFormat="1" ht="12.75" x14ac:dyDescent="0.2">
      <c r="B390" s="31" t="s">
        <v>3798</v>
      </c>
      <c r="C390" s="32" t="s">
        <v>3011</v>
      </c>
      <c r="D390" s="31" t="s">
        <v>3012</v>
      </c>
      <c r="E390" s="31" t="s">
        <v>13</v>
      </c>
      <c r="F390" s="31" t="s">
        <v>11</v>
      </c>
      <c r="G390" s="31" t="s">
        <v>18</v>
      </c>
      <c r="H390" s="31" t="s">
        <v>32</v>
      </c>
      <c r="I390" s="31" t="s">
        <v>10</v>
      </c>
      <c r="J390" s="31" t="s">
        <v>22</v>
      </c>
      <c r="K390" s="31" t="s">
        <v>3013</v>
      </c>
      <c r="L390" s="33">
        <v>137</v>
      </c>
      <c r="M390" s="150">
        <v>4887.0126650000002</v>
      </c>
      <c r="N390" s="34">
        <v>-7434</v>
      </c>
      <c r="O390" s="34">
        <v>6412.6045985622004</v>
      </c>
      <c r="P390" s="30">
        <v>-2250.5903349999999</v>
      </c>
      <c r="Q390" s="35">
        <v>0</v>
      </c>
      <c r="R390" s="36">
        <v>2250.5903349999999</v>
      </c>
      <c r="S390" s="36">
        <v>99.735628571466876</v>
      </c>
      <c r="T390" s="36">
        <v>5276.8531672409053</v>
      </c>
      <c r="U390" s="37">
        <v>7627.2202604004851</v>
      </c>
      <c r="V390" s="38">
        <v>7627.2202604004851</v>
      </c>
      <c r="W390" s="34">
        <v>7627.2202604004851</v>
      </c>
      <c r="X390" s="34">
        <v>6512.3402271336672</v>
      </c>
      <c r="Y390" s="33">
        <v>1114.8800332668179</v>
      </c>
      <c r="Z390" s="144">
        <v>0</v>
      </c>
      <c r="AA390" s="34">
        <v>1007.8087117519985</v>
      </c>
      <c r="AB390" s="34">
        <v>1523.2842642298494</v>
      </c>
      <c r="AC390" s="34">
        <v>2198.3599999999997</v>
      </c>
      <c r="AD390" s="34">
        <v>0</v>
      </c>
      <c r="AE390" s="34">
        <v>0</v>
      </c>
      <c r="AF390" s="34">
        <v>4729.4529759818479</v>
      </c>
      <c r="AG390" s="136">
        <v>0</v>
      </c>
      <c r="AH390" s="34">
        <v>1440.3969999999999</v>
      </c>
      <c r="AI390" s="34">
        <v>0</v>
      </c>
      <c r="AJ390" s="34">
        <v>100.4</v>
      </c>
      <c r="AK390" s="34">
        <v>100.4</v>
      </c>
      <c r="AL390" s="34">
        <v>0</v>
      </c>
      <c r="AM390" s="34">
        <v>1339.9969999999998</v>
      </c>
      <c r="AN390" s="34">
        <v>1339.9969999999998</v>
      </c>
      <c r="AO390" s="34">
        <v>-2250.5903349999999</v>
      </c>
      <c r="AP390" s="34">
        <v>-3690.9873349999998</v>
      </c>
      <c r="AQ390" s="34">
        <v>1440.3969999999999</v>
      </c>
      <c r="AR390" s="34">
        <v>-7434</v>
      </c>
      <c r="AS390" s="34">
        <v>0</v>
      </c>
    </row>
    <row r="391" spans="2:45" s="1" customFormat="1" ht="12.75" x14ac:dyDescent="0.2">
      <c r="B391" s="31" t="s">
        <v>3798</v>
      </c>
      <c r="C391" s="32" t="s">
        <v>417</v>
      </c>
      <c r="D391" s="31" t="s">
        <v>418</v>
      </c>
      <c r="E391" s="31" t="s">
        <v>13</v>
      </c>
      <c r="F391" s="31" t="s">
        <v>11</v>
      </c>
      <c r="G391" s="31" t="s">
        <v>18</v>
      </c>
      <c r="H391" s="31" t="s">
        <v>32</v>
      </c>
      <c r="I391" s="31" t="s">
        <v>10</v>
      </c>
      <c r="J391" s="31" t="s">
        <v>22</v>
      </c>
      <c r="K391" s="31" t="s">
        <v>419</v>
      </c>
      <c r="L391" s="33">
        <v>74</v>
      </c>
      <c r="M391" s="150">
        <v>36116.941008999995</v>
      </c>
      <c r="N391" s="34">
        <v>-23867</v>
      </c>
      <c r="O391" s="34">
        <v>21794.3</v>
      </c>
      <c r="P391" s="30">
        <v>19654.641008999995</v>
      </c>
      <c r="Q391" s="35">
        <v>425.03868199999999</v>
      </c>
      <c r="R391" s="36">
        <v>0</v>
      </c>
      <c r="S391" s="36">
        <v>100.85991771432444</v>
      </c>
      <c r="T391" s="36">
        <v>1475.226487914473</v>
      </c>
      <c r="U391" s="37">
        <v>1576.0949046798335</v>
      </c>
      <c r="V391" s="38">
        <v>2001.1335866798336</v>
      </c>
      <c r="W391" s="34">
        <v>21655.774595679828</v>
      </c>
      <c r="X391" s="34">
        <v>1991.9850827143273</v>
      </c>
      <c r="Y391" s="33">
        <v>19663.789512965501</v>
      </c>
      <c r="Z391" s="144">
        <v>0</v>
      </c>
      <c r="AA391" s="34">
        <v>1908.2641359269276</v>
      </c>
      <c r="AB391" s="34">
        <v>4861.5593855308534</v>
      </c>
      <c r="AC391" s="34">
        <v>600</v>
      </c>
      <c r="AD391" s="34">
        <v>1298</v>
      </c>
      <c r="AE391" s="34">
        <v>746.15</v>
      </c>
      <c r="AF391" s="34">
        <v>9413.9735214577795</v>
      </c>
      <c r="AG391" s="136">
        <v>5332</v>
      </c>
      <c r="AH391" s="34">
        <v>7404.7000000000007</v>
      </c>
      <c r="AI391" s="34">
        <v>0</v>
      </c>
      <c r="AJ391" s="34">
        <v>2072.7000000000003</v>
      </c>
      <c r="AK391" s="34">
        <v>2072.7000000000003</v>
      </c>
      <c r="AL391" s="34">
        <v>5332</v>
      </c>
      <c r="AM391" s="34">
        <v>5332</v>
      </c>
      <c r="AN391" s="34">
        <v>0</v>
      </c>
      <c r="AO391" s="34">
        <v>19654.641008999995</v>
      </c>
      <c r="AP391" s="34">
        <v>17581.941008999995</v>
      </c>
      <c r="AQ391" s="34">
        <v>2072.7000000000007</v>
      </c>
      <c r="AR391" s="34">
        <v>-23867</v>
      </c>
      <c r="AS391" s="34">
        <v>0</v>
      </c>
    </row>
    <row r="392" spans="2:45" s="1" customFormat="1" ht="12.75" x14ac:dyDescent="0.2">
      <c r="B392" s="31" t="s">
        <v>3798</v>
      </c>
      <c r="C392" s="32" t="s">
        <v>3557</v>
      </c>
      <c r="D392" s="31" t="s">
        <v>3558</v>
      </c>
      <c r="E392" s="31" t="s">
        <v>13</v>
      </c>
      <c r="F392" s="31" t="s">
        <v>11</v>
      </c>
      <c r="G392" s="31" t="s">
        <v>18</v>
      </c>
      <c r="H392" s="31" t="s">
        <v>32</v>
      </c>
      <c r="I392" s="31" t="s">
        <v>10</v>
      </c>
      <c r="J392" s="31" t="s">
        <v>22</v>
      </c>
      <c r="K392" s="31" t="s">
        <v>3559</v>
      </c>
      <c r="L392" s="33">
        <v>196</v>
      </c>
      <c r="M392" s="150">
        <v>5230.2606129999995</v>
      </c>
      <c r="N392" s="34">
        <v>-7421</v>
      </c>
      <c r="O392" s="34">
        <v>4779.8681919351375</v>
      </c>
      <c r="P392" s="30">
        <v>249.36267429999862</v>
      </c>
      <c r="Q392" s="35">
        <v>0</v>
      </c>
      <c r="R392" s="36">
        <v>0</v>
      </c>
      <c r="S392" s="36">
        <v>136.39701714290953</v>
      </c>
      <c r="T392" s="36">
        <v>4281.1428433351402</v>
      </c>
      <c r="U392" s="37">
        <v>4417.5636820760237</v>
      </c>
      <c r="V392" s="38">
        <v>4417.5636820760237</v>
      </c>
      <c r="W392" s="34">
        <v>4666.9263563760223</v>
      </c>
      <c r="X392" s="34">
        <v>4666.902534778048</v>
      </c>
      <c r="Y392" s="33">
        <v>2.3821597974347242E-2</v>
      </c>
      <c r="Z392" s="144">
        <v>0</v>
      </c>
      <c r="AA392" s="34">
        <v>1077.8629096154909</v>
      </c>
      <c r="AB392" s="34">
        <v>1116.1217337273129</v>
      </c>
      <c r="AC392" s="34">
        <v>1460.0900000000001</v>
      </c>
      <c r="AD392" s="34">
        <v>0</v>
      </c>
      <c r="AE392" s="34">
        <v>0</v>
      </c>
      <c r="AF392" s="34">
        <v>3654.0746433428039</v>
      </c>
      <c r="AG392" s="136">
        <v>577</v>
      </c>
      <c r="AH392" s="34">
        <v>2440.1020612999996</v>
      </c>
      <c r="AI392" s="34">
        <v>0</v>
      </c>
      <c r="AJ392" s="34">
        <v>523.02606129999992</v>
      </c>
      <c r="AK392" s="34">
        <v>523.02606129999992</v>
      </c>
      <c r="AL392" s="34">
        <v>577</v>
      </c>
      <c r="AM392" s="34">
        <v>1917.0759999999998</v>
      </c>
      <c r="AN392" s="34">
        <v>1340.0759999999998</v>
      </c>
      <c r="AO392" s="34">
        <v>249.36267429999862</v>
      </c>
      <c r="AP392" s="34">
        <v>-1613.739387000001</v>
      </c>
      <c r="AQ392" s="34">
        <v>1863.1020612999996</v>
      </c>
      <c r="AR392" s="34">
        <v>-7421</v>
      </c>
      <c r="AS392" s="34">
        <v>0</v>
      </c>
    </row>
    <row r="393" spans="2:45" s="1" customFormat="1" ht="12.75" x14ac:dyDescent="0.2">
      <c r="B393" s="31" t="s">
        <v>3798</v>
      </c>
      <c r="C393" s="32" t="s">
        <v>2024</v>
      </c>
      <c r="D393" s="31" t="s">
        <v>2025</v>
      </c>
      <c r="E393" s="31" t="s">
        <v>13</v>
      </c>
      <c r="F393" s="31" t="s">
        <v>11</v>
      </c>
      <c r="G393" s="31" t="s">
        <v>18</v>
      </c>
      <c r="H393" s="31" t="s">
        <v>32</v>
      </c>
      <c r="I393" s="31" t="s">
        <v>10</v>
      </c>
      <c r="J393" s="31" t="s">
        <v>12</v>
      </c>
      <c r="K393" s="31" t="s">
        <v>2026</v>
      </c>
      <c r="L393" s="33">
        <v>1019</v>
      </c>
      <c r="M393" s="150">
        <v>31433.676461999996</v>
      </c>
      <c r="N393" s="34">
        <v>6533</v>
      </c>
      <c r="O393" s="34">
        <v>0</v>
      </c>
      <c r="P393" s="30">
        <v>43781.286461999996</v>
      </c>
      <c r="Q393" s="35">
        <v>1766.7054820000001</v>
      </c>
      <c r="R393" s="36">
        <v>0</v>
      </c>
      <c r="S393" s="36">
        <v>1860.0704445721431</v>
      </c>
      <c r="T393" s="36">
        <v>177.92955542785694</v>
      </c>
      <c r="U393" s="37">
        <v>2038.0109899215865</v>
      </c>
      <c r="V393" s="38">
        <v>3804.7164719215866</v>
      </c>
      <c r="W393" s="34">
        <v>47586.002933921583</v>
      </c>
      <c r="X393" s="34">
        <v>3487.6320835721417</v>
      </c>
      <c r="Y393" s="33">
        <v>44098.370850349442</v>
      </c>
      <c r="Z393" s="144">
        <v>0</v>
      </c>
      <c r="AA393" s="34">
        <v>1407.5875070549894</v>
      </c>
      <c r="AB393" s="34">
        <v>4881.3343531085293</v>
      </c>
      <c r="AC393" s="34">
        <v>7449.59</v>
      </c>
      <c r="AD393" s="34">
        <v>287.32499999999999</v>
      </c>
      <c r="AE393" s="34">
        <v>128</v>
      </c>
      <c r="AF393" s="34">
        <v>14153.836860163519</v>
      </c>
      <c r="AG393" s="136">
        <v>5591</v>
      </c>
      <c r="AH393" s="34">
        <v>11402.609999999999</v>
      </c>
      <c r="AI393" s="34">
        <v>0</v>
      </c>
      <c r="AJ393" s="34">
        <v>0</v>
      </c>
      <c r="AK393" s="34">
        <v>0</v>
      </c>
      <c r="AL393" s="34">
        <v>5591</v>
      </c>
      <c r="AM393" s="34">
        <v>11402.609999999999</v>
      </c>
      <c r="AN393" s="34">
        <v>5811.6099999999988</v>
      </c>
      <c r="AO393" s="34">
        <v>43781.286461999996</v>
      </c>
      <c r="AP393" s="34">
        <v>37969.676461999996</v>
      </c>
      <c r="AQ393" s="34">
        <v>5811.6100000000006</v>
      </c>
      <c r="AR393" s="34">
        <v>6533</v>
      </c>
      <c r="AS393" s="34">
        <v>0</v>
      </c>
    </row>
    <row r="394" spans="2:45" s="1" customFormat="1" ht="12.75" x14ac:dyDescent="0.2">
      <c r="B394" s="31" t="s">
        <v>3798</v>
      </c>
      <c r="C394" s="32" t="s">
        <v>1211</v>
      </c>
      <c r="D394" s="31" t="s">
        <v>1212</v>
      </c>
      <c r="E394" s="31" t="s">
        <v>13</v>
      </c>
      <c r="F394" s="31" t="s">
        <v>11</v>
      </c>
      <c r="G394" s="31" t="s">
        <v>18</v>
      </c>
      <c r="H394" s="31" t="s">
        <v>32</v>
      </c>
      <c r="I394" s="31" t="s">
        <v>10</v>
      </c>
      <c r="J394" s="31" t="s">
        <v>14</v>
      </c>
      <c r="K394" s="31" t="s">
        <v>1213</v>
      </c>
      <c r="L394" s="33">
        <v>5911</v>
      </c>
      <c r="M394" s="150">
        <v>357076.25741199998</v>
      </c>
      <c r="N394" s="34">
        <v>-289108</v>
      </c>
      <c r="O394" s="34">
        <v>220064.72483513597</v>
      </c>
      <c r="P394" s="30">
        <v>180967.75741199998</v>
      </c>
      <c r="Q394" s="35">
        <v>7014.6969060000001</v>
      </c>
      <c r="R394" s="36">
        <v>0</v>
      </c>
      <c r="S394" s="36">
        <v>0</v>
      </c>
      <c r="T394" s="36">
        <v>26845.332780127679</v>
      </c>
      <c r="U394" s="37">
        <v>26845.477543671459</v>
      </c>
      <c r="V394" s="38">
        <v>33860.17444967146</v>
      </c>
      <c r="W394" s="34">
        <v>214827.93186167144</v>
      </c>
      <c r="X394" s="34">
        <v>32082.270517135999</v>
      </c>
      <c r="Y394" s="33">
        <v>182745.66134453545</v>
      </c>
      <c r="Z394" s="144">
        <v>0</v>
      </c>
      <c r="AA394" s="34">
        <v>12449.09566038396</v>
      </c>
      <c r="AB394" s="34">
        <v>29265.370970949771</v>
      </c>
      <c r="AC394" s="34">
        <v>35934.28</v>
      </c>
      <c r="AD394" s="34">
        <v>2204</v>
      </c>
      <c r="AE394" s="34">
        <v>564.99</v>
      </c>
      <c r="AF394" s="34">
        <v>80417.736631333726</v>
      </c>
      <c r="AG394" s="136">
        <v>114945</v>
      </c>
      <c r="AH394" s="34">
        <v>132860.5</v>
      </c>
      <c r="AI394" s="34">
        <v>0</v>
      </c>
      <c r="AJ394" s="34">
        <v>17915.5</v>
      </c>
      <c r="AK394" s="34">
        <v>17915.5</v>
      </c>
      <c r="AL394" s="34">
        <v>114945</v>
      </c>
      <c r="AM394" s="34">
        <v>114945</v>
      </c>
      <c r="AN394" s="34">
        <v>0</v>
      </c>
      <c r="AO394" s="34">
        <v>180967.75741199998</v>
      </c>
      <c r="AP394" s="34">
        <v>163052.25741199998</v>
      </c>
      <c r="AQ394" s="34">
        <v>17915.5</v>
      </c>
      <c r="AR394" s="34">
        <v>-289108</v>
      </c>
      <c r="AS394" s="34">
        <v>0</v>
      </c>
    </row>
    <row r="395" spans="2:45" s="1" customFormat="1" ht="12.75" x14ac:dyDescent="0.2">
      <c r="B395" s="31" t="s">
        <v>3798</v>
      </c>
      <c r="C395" s="32" t="s">
        <v>2039</v>
      </c>
      <c r="D395" s="31" t="s">
        <v>2040</v>
      </c>
      <c r="E395" s="31" t="s">
        <v>13</v>
      </c>
      <c r="F395" s="31" t="s">
        <v>11</v>
      </c>
      <c r="G395" s="31" t="s">
        <v>18</v>
      </c>
      <c r="H395" s="31" t="s">
        <v>32</v>
      </c>
      <c r="I395" s="31" t="s">
        <v>10</v>
      </c>
      <c r="J395" s="31" t="s">
        <v>12</v>
      </c>
      <c r="K395" s="31" t="s">
        <v>2041</v>
      </c>
      <c r="L395" s="33">
        <v>1067</v>
      </c>
      <c r="M395" s="150">
        <v>32993.099400999999</v>
      </c>
      <c r="N395" s="34">
        <v>-8762</v>
      </c>
      <c r="O395" s="34">
        <v>3079.3381263923302</v>
      </c>
      <c r="P395" s="30">
        <v>33097.829400999995</v>
      </c>
      <c r="Q395" s="35">
        <v>2160.5393399999998</v>
      </c>
      <c r="R395" s="36">
        <v>0</v>
      </c>
      <c r="S395" s="36">
        <v>1963.2393142864682</v>
      </c>
      <c r="T395" s="36">
        <v>170.76068571353176</v>
      </c>
      <c r="U395" s="37">
        <v>2134.0115076018969</v>
      </c>
      <c r="V395" s="38">
        <v>4294.5508476018967</v>
      </c>
      <c r="W395" s="34">
        <v>37392.38024860189</v>
      </c>
      <c r="X395" s="34">
        <v>3681.07371428646</v>
      </c>
      <c r="Y395" s="33">
        <v>33711.30653431543</v>
      </c>
      <c r="Z395" s="144">
        <v>81.895533264529078</v>
      </c>
      <c r="AA395" s="34">
        <v>718.68671824701676</v>
      </c>
      <c r="AB395" s="34">
        <v>4878.4980078191647</v>
      </c>
      <c r="AC395" s="34">
        <v>4472.5600000000004</v>
      </c>
      <c r="AD395" s="34">
        <v>272.22026744999999</v>
      </c>
      <c r="AE395" s="34">
        <v>0</v>
      </c>
      <c r="AF395" s="34">
        <v>10423.860526780711</v>
      </c>
      <c r="AG395" s="136">
        <v>8898</v>
      </c>
      <c r="AH395" s="34">
        <v>12765.73</v>
      </c>
      <c r="AI395" s="34">
        <v>0</v>
      </c>
      <c r="AJ395" s="34">
        <v>826</v>
      </c>
      <c r="AK395" s="34">
        <v>826</v>
      </c>
      <c r="AL395" s="34">
        <v>8898</v>
      </c>
      <c r="AM395" s="34">
        <v>11939.73</v>
      </c>
      <c r="AN395" s="34">
        <v>3041.7299999999996</v>
      </c>
      <c r="AO395" s="34">
        <v>33097.829400999995</v>
      </c>
      <c r="AP395" s="34">
        <v>29230.099400999996</v>
      </c>
      <c r="AQ395" s="34">
        <v>3867.7299999999959</v>
      </c>
      <c r="AR395" s="34">
        <v>-8762</v>
      </c>
      <c r="AS395" s="34">
        <v>0</v>
      </c>
    </row>
    <row r="396" spans="2:45" s="1" customFormat="1" ht="12.75" x14ac:dyDescent="0.2">
      <c r="B396" s="31" t="s">
        <v>3798</v>
      </c>
      <c r="C396" s="32" t="s">
        <v>1172</v>
      </c>
      <c r="D396" s="31" t="s">
        <v>1173</v>
      </c>
      <c r="E396" s="31" t="s">
        <v>13</v>
      </c>
      <c r="F396" s="31" t="s">
        <v>11</v>
      </c>
      <c r="G396" s="31" t="s">
        <v>18</v>
      </c>
      <c r="H396" s="31" t="s">
        <v>32</v>
      </c>
      <c r="I396" s="31" t="s">
        <v>10</v>
      </c>
      <c r="J396" s="31" t="s">
        <v>22</v>
      </c>
      <c r="K396" s="31" t="s">
        <v>1174</v>
      </c>
      <c r="L396" s="33">
        <v>612</v>
      </c>
      <c r="M396" s="150">
        <v>33558.012733999996</v>
      </c>
      <c r="N396" s="34">
        <v>10813</v>
      </c>
      <c r="O396" s="34">
        <v>0</v>
      </c>
      <c r="P396" s="30">
        <v>52167.012733999996</v>
      </c>
      <c r="Q396" s="35">
        <v>2985.3882859999999</v>
      </c>
      <c r="R396" s="36">
        <v>0</v>
      </c>
      <c r="S396" s="36">
        <v>3408.7325474298805</v>
      </c>
      <c r="T396" s="36">
        <v>-118.06807117448034</v>
      </c>
      <c r="U396" s="37">
        <v>3290.6822211742233</v>
      </c>
      <c r="V396" s="38">
        <v>6276.0705071742232</v>
      </c>
      <c r="W396" s="34">
        <v>58443.083241174216</v>
      </c>
      <c r="X396" s="34">
        <v>6391.3735264298739</v>
      </c>
      <c r="Y396" s="33">
        <v>52051.709714744342</v>
      </c>
      <c r="Z396" s="144">
        <v>5344.1156015913948</v>
      </c>
      <c r="AA396" s="34">
        <v>22114.657210344209</v>
      </c>
      <c r="AB396" s="34">
        <v>4219.4251129191107</v>
      </c>
      <c r="AC396" s="34">
        <v>2565.33</v>
      </c>
      <c r="AD396" s="34">
        <v>1258</v>
      </c>
      <c r="AE396" s="34">
        <v>826.94</v>
      </c>
      <c r="AF396" s="34">
        <v>36328.467924854718</v>
      </c>
      <c r="AG396" s="136">
        <v>15969</v>
      </c>
      <c r="AH396" s="34">
        <v>15969</v>
      </c>
      <c r="AI396" s="34">
        <v>0</v>
      </c>
      <c r="AJ396" s="34">
        <v>0</v>
      </c>
      <c r="AK396" s="34">
        <v>0</v>
      </c>
      <c r="AL396" s="34">
        <v>15969</v>
      </c>
      <c r="AM396" s="34">
        <v>15969</v>
      </c>
      <c r="AN396" s="34">
        <v>0</v>
      </c>
      <c r="AO396" s="34">
        <v>52167.012733999996</v>
      </c>
      <c r="AP396" s="34">
        <v>52167.012733999996</v>
      </c>
      <c r="AQ396" s="34">
        <v>0</v>
      </c>
      <c r="AR396" s="34">
        <v>10813</v>
      </c>
      <c r="AS396" s="34">
        <v>0</v>
      </c>
    </row>
    <row r="397" spans="2:45" s="1" customFormat="1" ht="12.75" x14ac:dyDescent="0.2">
      <c r="B397" s="31" t="s">
        <v>3798</v>
      </c>
      <c r="C397" s="32" t="s">
        <v>879</v>
      </c>
      <c r="D397" s="31" t="s">
        <v>880</v>
      </c>
      <c r="E397" s="31" t="s">
        <v>13</v>
      </c>
      <c r="F397" s="31" t="s">
        <v>11</v>
      </c>
      <c r="G397" s="31" t="s">
        <v>18</v>
      </c>
      <c r="H397" s="31" t="s">
        <v>32</v>
      </c>
      <c r="I397" s="31" t="s">
        <v>10</v>
      </c>
      <c r="J397" s="31" t="s">
        <v>14</v>
      </c>
      <c r="K397" s="31" t="s">
        <v>881</v>
      </c>
      <c r="L397" s="33">
        <v>7506</v>
      </c>
      <c r="M397" s="150">
        <v>221863.440963</v>
      </c>
      <c r="N397" s="34">
        <v>-55704</v>
      </c>
      <c r="O397" s="34">
        <v>40294.879784213568</v>
      </c>
      <c r="P397" s="30">
        <v>112906.89896299999</v>
      </c>
      <c r="Q397" s="35">
        <v>14483.489403</v>
      </c>
      <c r="R397" s="36">
        <v>0</v>
      </c>
      <c r="S397" s="36">
        <v>9766.2203120037502</v>
      </c>
      <c r="T397" s="36">
        <v>5245.7796879962498</v>
      </c>
      <c r="U397" s="37">
        <v>15012.080952258517</v>
      </c>
      <c r="V397" s="38">
        <v>29495.570355258518</v>
      </c>
      <c r="W397" s="34">
        <v>142402.46931825852</v>
      </c>
      <c r="X397" s="34">
        <v>18311.663085003791</v>
      </c>
      <c r="Y397" s="33">
        <v>124090.80623325473</v>
      </c>
      <c r="Z397" s="144">
        <v>1969.6182490360927</v>
      </c>
      <c r="AA397" s="34">
        <v>32565.266150888499</v>
      </c>
      <c r="AB397" s="34">
        <v>35945.083301577455</v>
      </c>
      <c r="AC397" s="34">
        <v>51201.85</v>
      </c>
      <c r="AD397" s="34">
        <v>1161</v>
      </c>
      <c r="AE397" s="34">
        <v>693.75</v>
      </c>
      <c r="AF397" s="34">
        <v>123536.56770150206</v>
      </c>
      <c r="AG397" s="136">
        <v>64700</v>
      </c>
      <c r="AH397" s="34">
        <v>90513.457999999999</v>
      </c>
      <c r="AI397" s="34">
        <v>0</v>
      </c>
      <c r="AJ397" s="34">
        <v>8000</v>
      </c>
      <c r="AK397" s="34">
        <v>8000</v>
      </c>
      <c r="AL397" s="34">
        <v>64700</v>
      </c>
      <c r="AM397" s="34">
        <v>82513.457999999999</v>
      </c>
      <c r="AN397" s="34">
        <v>17813.457999999999</v>
      </c>
      <c r="AO397" s="34">
        <v>112906.89896299999</v>
      </c>
      <c r="AP397" s="34">
        <v>87093.440962999986</v>
      </c>
      <c r="AQ397" s="34">
        <v>25813.457999999984</v>
      </c>
      <c r="AR397" s="34">
        <v>-57804</v>
      </c>
      <c r="AS397" s="34">
        <v>2100</v>
      </c>
    </row>
    <row r="398" spans="2:45" s="1" customFormat="1" ht="12.75" x14ac:dyDescent="0.2">
      <c r="B398" s="31" t="s">
        <v>3798</v>
      </c>
      <c r="C398" s="32" t="s">
        <v>255</v>
      </c>
      <c r="D398" s="31" t="s">
        <v>256</v>
      </c>
      <c r="E398" s="31" t="s">
        <v>13</v>
      </c>
      <c r="F398" s="31" t="s">
        <v>11</v>
      </c>
      <c r="G398" s="31" t="s">
        <v>18</v>
      </c>
      <c r="H398" s="31" t="s">
        <v>32</v>
      </c>
      <c r="I398" s="31" t="s">
        <v>10</v>
      </c>
      <c r="J398" s="31" t="s">
        <v>22</v>
      </c>
      <c r="K398" s="31" t="s">
        <v>257</v>
      </c>
      <c r="L398" s="33">
        <v>679</v>
      </c>
      <c r="M398" s="150">
        <v>55187.387346000003</v>
      </c>
      <c r="N398" s="34">
        <v>-10129</v>
      </c>
      <c r="O398" s="34">
        <v>8753.4</v>
      </c>
      <c r="P398" s="30">
        <v>40624.286346000001</v>
      </c>
      <c r="Q398" s="35">
        <v>1434.610801</v>
      </c>
      <c r="R398" s="36">
        <v>0</v>
      </c>
      <c r="S398" s="36">
        <v>1626.2278708577674</v>
      </c>
      <c r="T398" s="36">
        <v>-14.495663272225329</v>
      </c>
      <c r="U398" s="37">
        <v>1611.7408988566804</v>
      </c>
      <c r="V398" s="38">
        <v>3046.3516998566802</v>
      </c>
      <c r="W398" s="34">
        <v>43670.638045856678</v>
      </c>
      <c r="X398" s="34">
        <v>3049.1772578577584</v>
      </c>
      <c r="Y398" s="33">
        <v>40621.46078799892</v>
      </c>
      <c r="Z398" s="144">
        <v>0</v>
      </c>
      <c r="AA398" s="34">
        <v>8377.4495522695561</v>
      </c>
      <c r="AB398" s="34">
        <v>6772.0008092867047</v>
      </c>
      <c r="AC398" s="34">
        <v>2846.17</v>
      </c>
      <c r="AD398" s="34">
        <v>612.12392640000007</v>
      </c>
      <c r="AE398" s="34">
        <v>3623.85</v>
      </c>
      <c r="AF398" s="34">
        <v>22231.594287956261</v>
      </c>
      <c r="AG398" s="136">
        <v>636</v>
      </c>
      <c r="AH398" s="34">
        <v>8016.8989999999994</v>
      </c>
      <c r="AI398" s="34">
        <v>636</v>
      </c>
      <c r="AJ398" s="34">
        <v>1375.6000000000001</v>
      </c>
      <c r="AK398" s="34">
        <v>739.60000000000014</v>
      </c>
      <c r="AL398" s="34">
        <v>0</v>
      </c>
      <c r="AM398" s="34">
        <v>6641.2989999999991</v>
      </c>
      <c r="AN398" s="34">
        <v>6641.2989999999991</v>
      </c>
      <c r="AO398" s="34">
        <v>40624.286346000001</v>
      </c>
      <c r="AP398" s="34">
        <v>33243.387346000003</v>
      </c>
      <c r="AQ398" s="34">
        <v>7380.8989999999976</v>
      </c>
      <c r="AR398" s="34">
        <v>-10129</v>
      </c>
      <c r="AS398" s="34">
        <v>0</v>
      </c>
    </row>
    <row r="399" spans="2:45" s="1" customFormat="1" ht="12.75" x14ac:dyDescent="0.2">
      <c r="B399" s="31" t="s">
        <v>3798</v>
      </c>
      <c r="C399" s="32" t="s">
        <v>3326</v>
      </c>
      <c r="D399" s="31" t="s">
        <v>3327</v>
      </c>
      <c r="E399" s="31" t="s">
        <v>13</v>
      </c>
      <c r="F399" s="31" t="s">
        <v>11</v>
      </c>
      <c r="G399" s="31" t="s">
        <v>18</v>
      </c>
      <c r="H399" s="31" t="s">
        <v>32</v>
      </c>
      <c r="I399" s="31" t="s">
        <v>10</v>
      </c>
      <c r="J399" s="31" t="s">
        <v>22</v>
      </c>
      <c r="K399" s="31" t="s">
        <v>3328</v>
      </c>
      <c r="L399" s="33">
        <v>641</v>
      </c>
      <c r="M399" s="150">
        <v>24127.192841</v>
      </c>
      <c r="N399" s="34">
        <v>-35512</v>
      </c>
      <c r="O399" s="34">
        <v>5262.2525787842296</v>
      </c>
      <c r="P399" s="30">
        <v>-4291.486159</v>
      </c>
      <c r="Q399" s="35">
        <v>1110.2436299999999</v>
      </c>
      <c r="R399" s="36">
        <v>4291.486159</v>
      </c>
      <c r="S399" s="36">
        <v>380.4631840001461</v>
      </c>
      <c r="T399" s="36">
        <v>3548.1910595855043</v>
      </c>
      <c r="U399" s="37">
        <v>8220.1847297193381</v>
      </c>
      <c r="V399" s="38">
        <v>9330.4283597193389</v>
      </c>
      <c r="W399" s="34">
        <v>9330.4283597193389</v>
      </c>
      <c r="X399" s="34">
        <v>5198.2827047843766</v>
      </c>
      <c r="Y399" s="33">
        <v>4132.1456549349623</v>
      </c>
      <c r="Z399" s="144">
        <v>0</v>
      </c>
      <c r="AA399" s="34">
        <v>1283.7931803012971</v>
      </c>
      <c r="AB399" s="34">
        <v>4382.1773069041346</v>
      </c>
      <c r="AC399" s="34">
        <v>6402.24</v>
      </c>
      <c r="AD399" s="34">
        <v>131.5</v>
      </c>
      <c r="AE399" s="34">
        <v>1044.04</v>
      </c>
      <c r="AF399" s="34">
        <v>13243.750487205431</v>
      </c>
      <c r="AG399" s="136">
        <v>2447</v>
      </c>
      <c r="AH399" s="34">
        <v>8622.3209999999999</v>
      </c>
      <c r="AI399" s="34">
        <v>0</v>
      </c>
      <c r="AJ399" s="34">
        <v>2352.7000000000003</v>
      </c>
      <c r="AK399" s="34">
        <v>2352.7000000000003</v>
      </c>
      <c r="AL399" s="34">
        <v>2447</v>
      </c>
      <c r="AM399" s="34">
        <v>6269.6209999999992</v>
      </c>
      <c r="AN399" s="34">
        <v>3822.6209999999992</v>
      </c>
      <c r="AO399" s="34">
        <v>-4291.486159</v>
      </c>
      <c r="AP399" s="34">
        <v>-10466.807159</v>
      </c>
      <c r="AQ399" s="34">
        <v>6175.3209999999999</v>
      </c>
      <c r="AR399" s="34">
        <v>-35512</v>
      </c>
      <c r="AS399" s="34">
        <v>0</v>
      </c>
    </row>
    <row r="400" spans="2:45" s="1" customFormat="1" ht="12.75" x14ac:dyDescent="0.2">
      <c r="B400" s="31" t="s">
        <v>3798</v>
      </c>
      <c r="C400" s="32" t="s">
        <v>3128</v>
      </c>
      <c r="D400" s="31" t="s">
        <v>3129</v>
      </c>
      <c r="E400" s="31" t="s">
        <v>13</v>
      </c>
      <c r="F400" s="31" t="s">
        <v>11</v>
      </c>
      <c r="G400" s="31" t="s">
        <v>18</v>
      </c>
      <c r="H400" s="31" t="s">
        <v>32</v>
      </c>
      <c r="I400" s="31" t="s">
        <v>10</v>
      </c>
      <c r="J400" s="31" t="s">
        <v>22</v>
      </c>
      <c r="K400" s="31" t="s">
        <v>3130</v>
      </c>
      <c r="L400" s="33">
        <v>221</v>
      </c>
      <c r="M400" s="150">
        <v>7000.1191600000002</v>
      </c>
      <c r="N400" s="34">
        <v>436</v>
      </c>
      <c r="O400" s="34">
        <v>0</v>
      </c>
      <c r="P400" s="30">
        <v>9597.7201600000008</v>
      </c>
      <c r="Q400" s="35">
        <v>0</v>
      </c>
      <c r="R400" s="36">
        <v>0</v>
      </c>
      <c r="S400" s="36">
        <v>144.86349828576991</v>
      </c>
      <c r="T400" s="36">
        <v>297.13650171423012</v>
      </c>
      <c r="U400" s="37">
        <v>442.00238348642847</v>
      </c>
      <c r="V400" s="38">
        <v>442.00238348642847</v>
      </c>
      <c r="W400" s="34">
        <v>10039.722543486429</v>
      </c>
      <c r="X400" s="34">
        <v>144.86349828576931</v>
      </c>
      <c r="Y400" s="33">
        <v>9894.8590452006592</v>
      </c>
      <c r="Z400" s="144">
        <v>0</v>
      </c>
      <c r="AA400" s="34">
        <v>515.8378769355669</v>
      </c>
      <c r="AB400" s="34">
        <v>1450.8581475411763</v>
      </c>
      <c r="AC400" s="34">
        <v>1784.73</v>
      </c>
      <c r="AD400" s="34">
        <v>83.944324800000004</v>
      </c>
      <c r="AE400" s="34">
        <v>0</v>
      </c>
      <c r="AF400" s="34">
        <v>3835.3703492767436</v>
      </c>
      <c r="AG400" s="136">
        <v>0</v>
      </c>
      <c r="AH400" s="34">
        <v>2161.6009999999997</v>
      </c>
      <c r="AI400" s="34">
        <v>0</v>
      </c>
      <c r="AJ400" s="34">
        <v>0</v>
      </c>
      <c r="AK400" s="34">
        <v>0</v>
      </c>
      <c r="AL400" s="34">
        <v>0</v>
      </c>
      <c r="AM400" s="34">
        <v>2161.6009999999997</v>
      </c>
      <c r="AN400" s="34">
        <v>2161.6009999999997</v>
      </c>
      <c r="AO400" s="34">
        <v>9597.7201600000008</v>
      </c>
      <c r="AP400" s="34">
        <v>7436.1191600000011</v>
      </c>
      <c r="AQ400" s="34">
        <v>2161.6009999999987</v>
      </c>
      <c r="AR400" s="34">
        <v>436</v>
      </c>
      <c r="AS400" s="34">
        <v>0</v>
      </c>
    </row>
    <row r="401" spans="2:45" s="1" customFormat="1" ht="12.75" x14ac:dyDescent="0.2">
      <c r="B401" s="31" t="s">
        <v>3798</v>
      </c>
      <c r="C401" s="32" t="s">
        <v>2171</v>
      </c>
      <c r="D401" s="31" t="s">
        <v>2172</v>
      </c>
      <c r="E401" s="31" t="s">
        <v>13</v>
      </c>
      <c r="F401" s="31" t="s">
        <v>11</v>
      </c>
      <c r="G401" s="31" t="s">
        <v>18</v>
      </c>
      <c r="H401" s="31" t="s">
        <v>32</v>
      </c>
      <c r="I401" s="31" t="s">
        <v>10</v>
      </c>
      <c r="J401" s="31" t="s">
        <v>12</v>
      </c>
      <c r="K401" s="31" t="s">
        <v>2173</v>
      </c>
      <c r="L401" s="33">
        <v>3477</v>
      </c>
      <c r="M401" s="150">
        <v>90571.308403999996</v>
      </c>
      <c r="N401" s="34">
        <v>-114789</v>
      </c>
      <c r="O401" s="34">
        <v>20219.724277618629</v>
      </c>
      <c r="P401" s="30">
        <v>36515.308403999996</v>
      </c>
      <c r="Q401" s="35">
        <v>7129.6998469999999</v>
      </c>
      <c r="R401" s="36">
        <v>0</v>
      </c>
      <c r="S401" s="36">
        <v>5720.0268971450541</v>
      </c>
      <c r="T401" s="36">
        <v>1233.9731028549459</v>
      </c>
      <c r="U401" s="37">
        <v>6954.0374994674739</v>
      </c>
      <c r="V401" s="38">
        <v>14083.737346467475</v>
      </c>
      <c r="W401" s="34">
        <v>50599.04575046747</v>
      </c>
      <c r="X401" s="34">
        <v>10725.050432145064</v>
      </c>
      <c r="Y401" s="33">
        <v>39873.995318322406</v>
      </c>
      <c r="Z401" s="144">
        <v>0</v>
      </c>
      <c r="AA401" s="34">
        <v>3042.7789498251232</v>
      </c>
      <c r="AB401" s="34">
        <v>20298.682448221974</v>
      </c>
      <c r="AC401" s="34">
        <v>14574.59</v>
      </c>
      <c r="AD401" s="34">
        <v>1183.1699671250001</v>
      </c>
      <c r="AE401" s="34">
        <v>187.41</v>
      </c>
      <c r="AF401" s="34">
        <v>39286.631365172107</v>
      </c>
      <c r="AG401" s="136">
        <v>95337</v>
      </c>
      <c r="AH401" s="34">
        <v>95337</v>
      </c>
      <c r="AI401" s="34">
        <v>1391</v>
      </c>
      <c r="AJ401" s="34">
        <v>1391</v>
      </c>
      <c r="AK401" s="34">
        <v>0</v>
      </c>
      <c r="AL401" s="34">
        <v>93946</v>
      </c>
      <c r="AM401" s="34">
        <v>93946</v>
      </c>
      <c r="AN401" s="34">
        <v>0</v>
      </c>
      <c r="AO401" s="34">
        <v>36515.308403999996</v>
      </c>
      <c r="AP401" s="34">
        <v>36515.308403999996</v>
      </c>
      <c r="AQ401" s="34">
        <v>0</v>
      </c>
      <c r="AR401" s="34">
        <v>-114789</v>
      </c>
      <c r="AS401" s="34">
        <v>0</v>
      </c>
    </row>
    <row r="402" spans="2:45" s="1" customFormat="1" ht="12.75" x14ac:dyDescent="0.2">
      <c r="B402" s="31" t="s">
        <v>3798</v>
      </c>
      <c r="C402" s="32" t="s">
        <v>207</v>
      </c>
      <c r="D402" s="31" t="s">
        <v>208</v>
      </c>
      <c r="E402" s="31" t="s">
        <v>13</v>
      </c>
      <c r="F402" s="31" t="s">
        <v>11</v>
      </c>
      <c r="G402" s="31" t="s">
        <v>18</v>
      </c>
      <c r="H402" s="31" t="s">
        <v>32</v>
      </c>
      <c r="I402" s="31" t="s">
        <v>10</v>
      </c>
      <c r="J402" s="31" t="s">
        <v>22</v>
      </c>
      <c r="K402" s="31" t="s">
        <v>209</v>
      </c>
      <c r="L402" s="33">
        <v>102</v>
      </c>
      <c r="M402" s="150">
        <v>8253.1535100000001</v>
      </c>
      <c r="N402" s="34">
        <v>-4467</v>
      </c>
      <c r="O402" s="34">
        <v>3304.748605716085</v>
      </c>
      <c r="P402" s="30">
        <v>5175.2535100000005</v>
      </c>
      <c r="Q402" s="35">
        <v>247.46922900000001</v>
      </c>
      <c r="R402" s="36">
        <v>0</v>
      </c>
      <c r="S402" s="36">
        <v>0</v>
      </c>
      <c r="T402" s="36">
        <v>204</v>
      </c>
      <c r="U402" s="37">
        <v>204.00110007065931</v>
      </c>
      <c r="V402" s="38">
        <v>451.47032907065932</v>
      </c>
      <c r="W402" s="34">
        <v>5626.7238390706598</v>
      </c>
      <c r="X402" s="34">
        <v>0</v>
      </c>
      <c r="Y402" s="33">
        <v>5626.7238390706598</v>
      </c>
      <c r="Z402" s="144">
        <v>0</v>
      </c>
      <c r="AA402" s="34">
        <v>1734.3630009740471</v>
      </c>
      <c r="AB402" s="34">
        <v>2537.1625034786043</v>
      </c>
      <c r="AC402" s="34">
        <v>937.25</v>
      </c>
      <c r="AD402" s="34">
        <v>0</v>
      </c>
      <c r="AE402" s="34">
        <v>329.58</v>
      </c>
      <c r="AF402" s="34">
        <v>5538.3555044526511</v>
      </c>
      <c r="AG402" s="136">
        <v>2660</v>
      </c>
      <c r="AH402" s="34">
        <v>2691.1</v>
      </c>
      <c r="AI402" s="34">
        <v>16</v>
      </c>
      <c r="AJ402" s="34">
        <v>47.1</v>
      </c>
      <c r="AK402" s="34">
        <v>31.1</v>
      </c>
      <c r="AL402" s="34">
        <v>2644</v>
      </c>
      <c r="AM402" s="34">
        <v>2644</v>
      </c>
      <c r="AN402" s="34">
        <v>0</v>
      </c>
      <c r="AO402" s="34">
        <v>5175.2535100000005</v>
      </c>
      <c r="AP402" s="34">
        <v>5144.1535100000001</v>
      </c>
      <c r="AQ402" s="34">
        <v>31.100000000000364</v>
      </c>
      <c r="AR402" s="34">
        <v>-4467</v>
      </c>
      <c r="AS402" s="34">
        <v>0</v>
      </c>
    </row>
    <row r="403" spans="2:45" s="1" customFormat="1" ht="12.75" x14ac:dyDescent="0.2">
      <c r="B403" s="31" t="s">
        <v>3798</v>
      </c>
      <c r="C403" s="32" t="s">
        <v>189</v>
      </c>
      <c r="D403" s="31" t="s">
        <v>190</v>
      </c>
      <c r="E403" s="31" t="s">
        <v>13</v>
      </c>
      <c r="F403" s="31" t="s">
        <v>11</v>
      </c>
      <c r="G403" s="31" t="s">
        <v>18</v>
      </c>
      <c r="H403" s="31" t="s">
        <v>32</v>
      </c>
      <c r="I403" s="31" t="s">
        <v>10</v>
      </c>
      <c r="J403" s="31" t="s">
        <v>22</v>
      </c>
      <c r="K403" s="31" t="s">
        <v>191</v>
      </c>
      <c r="L403" s="33">
        <v>351</v>
      </c>
      <c r="M403" s="150">
        <v>8490.4429309999996</v>
      </c>
      <c r="N403" s="34">
        <v>-8464</v>
      </c>
      <c r="O403" s="34">
        <v>1858.9246661321188</v>
      </c>
      <c r="P403" s="30">
        <v>-1883.426069000001</v>
      </c>
      <c r="Q403" s="35">
        <v>466.29614099999998</v>
      </c>
      <c r="R403" s="36">
        <v>1883.426069000001</v>
      </c>
      <c r="S403" s="36">
        <v>419.23129942873237</v>
      </c>
      <c r="T403" s="36">
        <v>1384.0283173810899</v>
      </c>
      <c r="U403" s="37">
        <v>3686.7055662742987</v>
      </c>
      <c r="V403" s="38">
        <v>4153.0017072742985</v>
      </c>
      <c r="W403" s="34">
        <v>4153.0017072742985</v>
      </c>
      <c r="X403" s="34">
        <v>2545.514598560851</v>
      </c>
      <c r="Y403" s="33">
        <v>1607.4871087134475</v>
      </c>
      <c r="Z403" s="144">
        <v>0</v>
      </c>
      <c r="AA403" s="34">
        <v>2185.5551592738111</v>
      </c>
      <c r="AB403" s="34">
        <v>3023.9889953718084</v>
      </c>
      <c r="AC403" s="34">
        <v>4542.3500000000004</v>
      </c>
      <c r="AD403" s="34">
        <v>114</v>
      </c>
      <c r="AE403" s="34">
        <v>177.42</v>
      </c>
      <c r="AF403" s="34">
        <v>10043.314154645619</v>
      </c>
      <c r="AG403" s="136">
        <v>0</v>
      </c>
      <c r="AH403" s="34">
        <v>3618.1309999999994</v>
      </c>
      <c r="AI403" s="34">
        <v>0</v>
      </c>
      <c r="AJ403" s="34">
        <v>185</v>
      </c>
      <c r="AK403" s="34">
        <v>185</v>
      </c>
      <c r="AL403" s="34">
        <v>0</v>
      </c>
      <c r="AM403" s="34">
        <v>3433.1309999999994</v>
      </c>
      <c r="AN403" s="34">
        <v>3433.1309999999994</v>
      </c>
      <c r="AO403" s="34">
        <v>-1883.426069000001</v>
      </c>
      <c r="AP403" s="34">
        <v>-5501.5570690000004</v>
      </c>
      <c r="AQ403" s="34">
        <v>3618.1309999999994</v>
      </c>
      <c r="AR403" s="34">
        <v>-8464</v>
      </c>
      <c r="AS403" s="34">
        <v>0</v>
      </c>
    </row>
    <row r="404" spans="2:45" s="1" customFormat="1" ht="12.75" x14ac:dyDescent="0.2">
      <c r="B404" s="31" t="s">
        <v>3798</v>
      </c>
      <c r="C404" s="32" t="s">
        <v>2084</v>
      </c>
      <c r="D404" s="31" t="s">
        <v>2085</v>
      </c>
      <c r="E404" s="31" t="s">
        <v>13</v>
      </c>
      <c r="F404" s="31" t="s">
        <v>11</v>
      </c>
      <c r="G404" s="31" t="s">
        <v>18</v>
      </c>
      <c r="H404" s="31" t="s">
        <v>32</v>
      </c>
      <c r="I404" s="31" t="s">
        <v>10</v>
      </c>
      <c r="J404" s="31" t="s">
        <v>12</v>
      </c>
      <c r="K404" s="31" t="s">
        <v>2086</v>
      </c>
      <c r="L404" s="33">
        <v>3678</v>
      </c>
      <c r="M404" s="150">
        <v>154492.19115599999</v>
      </c>
      <c r="N404" s="34">
        <v>-143398</v>
      </c>
      <c r="O404" s="34">
        <v>60377.706891331327</v>
      </c>
      <c r="P404" s="30">
        <v>63717.191155999986</v>
      </c>
      <c r="Q404" s="35">
        <v>10258.868283</v>
      </c>
      <c r="R404" s="36">
        <v>0</v>
      </c>
      <c r="S404" s="36">
        <v>7141.8662777170293</v>
      </c>
      <c r="T404" s="36">
        <v>214.13372228297067</v>
      </c>
      <c r="U404" s="37">
        <v>7356.0396672537736</v>
      </c>
      <c r="V404" s="38">
        <v>17614.907950253772</v>
      </c>
      <c r="W404" s="34">
        <v>81332.099106253765</v>
      </c>
      <c r="X404" s="34">
        <v>13390.999270717031</v>
      </c>
      <c r="Y404" s="33">
        <v>67941.099835536734</v>
      </c>
      <c r="Z404" s="144">
        <v>0</v>
      </c>
      <c r="AA404" s="34">
        <v>11838.099120438619</v>
      </c>
      <c r="AB404" s="34">
        <v>21384.319428797196</v>
      </c>
      <c r="AC404" s="34">
        <v>15417.12</v>
      </c>
      <c r="AD404" s="34">
        <v>452.5</v>
      </c>
      <c r="AE404" s="34">
        <v>1514.97</v>
      </c>
      <c r="AF404" s="34">
        <v>50607.008549235819</v>
      </c>
      <c r="AG404" s="136">
        <v>67081</v>
      </c>
      <c r="AH404" s="34">
        <v>70601</v>
      </c>
      <c r="AI404" s="34">
        <v>4980</v>
      </c>
      <c r="AJ404" s="34">
        <v>8500</v>
      </c>
      <c r="AK404" s="34">
        <v>3520</v>
      </c>
      <c r="AL404" s="34">
        <v>62101</v>
      </c>
      <c r="AM404" s="34">
        <v>62101</v>
      </c>
      <c r="AN404" s="34">
        <v>0</v>
      </c>
      <c r="AO404" s="34">
        <v>63717.191155999986</v>
      </c>
      <c r="AP404" s="34">
        <v>60197.191155999986</v>
      </c>
      <c r="AQ404" s="34">
        <v>3520</v>
      </c>
      <c r="AR404" s="34">
        <v>-143398</v>
      </c>
      <c r="AS404" s="34">
        <v>0</v>
      </c>
    </row>
    <row r="405" spans="2:45" s="1" customFormat="1" ht="12.75" x14ac:dyDescent="0.2">
      <c r="B405" s="31" t="s">
        <v>3798</v>
      </c>
      <c r="C405" s="32" t="s">
        <v>2228</v>
      </c>
      <c r="D405" s="31" t="s">
        <v>2229</v>
      </c>
      <c r="E405" s="31" t="s">
        <v>13</v>
      </c>
      <c r="F405" s="31" t="s">
        <v>11</v>
      </c>
      <c r="G405" s="31" t="s">
        <v>18</v>
      </c>
      <c r="H405" s="31" t="s">
        <v>32</v>
      </c>
      <c r="I405" s="31" t="s">
        <v>10</v>
      </c>
      <c r="J405" s="31" t="s">
        <v>22</v>
      </c>
      <c r="K405" s="31" t="s">
        <v>2230</v>
      </c>
      <c r="L405" s="33">
        <v>482</v>
      </c>
      <c r="M405" s="150">
        <v>15403.071078999998</v>
      </c>
      <c r="N405" s="34">
        <v>-2895</v>
      </c>
      <c r="O405" s="34">
        <v>1354.6928921000001</v>
      </c>
      <c r="P405" s="30">
        <v>15311.820186899997</v>
      </c>
      <c r="Q405" s="35">
        <v>1898.173241</v>
      </c>
      <c r="R405" s="36">
        <v>0</v>
      </c>
      <c r="S405" s="36">
        <v>1455.0052274291302</v>
      </c>
      <c r="T405" s="36">
        <v>-26.535074147791192</v>
      </c>
      <c r="U405" s="37">
        <v>1428.477856311257</v>
      </c>
      <c r="V405" s="38">
        <v>3326.6510973112572</v>
      </c>
      <c r="W405" s="34">
        <v>18638.471284211253</v>
      </c>
      <c r="X405" s="34">
        <v>2728.1348014291307</v>
      </c>
      <c r="Y405" s="33">
        <v>15910.336482782122</v>
      </c>
      <c r="Z405" s="144">
        <v>360.39237892420499</v>
      </c>
      <c r="AA405" s="34">
        <v>503.82361092768156</v>
      </c>
      <c r="AB405" s="34">
        <v>3581.0170194130069</v>
      </c>
      <c r="AC405" s="34">
        <v>2020.41</v>
      </c>
      <c r="AD405" s="34">
        <v>0</v>
      </c>
      <c r="AE405" s="34">
        <v>0</v>
      </c>
      <c r="AF405" s="34">
        <v>6465.6430092648934</v>
      </c>
      <c r="AG405" s="136">
        <v>0</v>
      </c>
      <c r="AH405" s="34">
        <v>6254.7491078999992</v>
      </c>
      <c r="AI405" s="34">
        <v>0</v>
      </c>
      <c r="AJ405" s="34">
        <v>1540.3071078999999</v>
      </c>
      <c r="AK405" s="34">
        <v>1540.3071078999999</v>
      </c>
      <c r="AL405" s="34">
        <v>0</v>
      </c>
      <c r="AM405" s="34">
        <v>4714.4419999999991</v>
      </c>
      <c r="AN405" s="34">
        <v>4714.4419999999991</v>
      </c>
      <c r="AO405" s="34">
        <v>15311.820186899997</v>
      </c>
      <c r="AP405" s="34">
        <v>9057.0710789999976</v>
      </c>
      <c r="AQ405" s="34">
        <v>6254.7491078999992</v>
      </c>
      <c r="AR405" s="34">
        <v>-2895</v>
      </c>
      <c r="AS405" s="34">
        <v>0</v>
      </c>
    </row>
    <row r="406" spans="2:45" s="1" customFormat="1" ht="12.75" x14ac:dyDescent="0.2">
      <c r="B406" s="31" t="s">
        <v>3798</v>
      </c>
      <c r="C406" s="32" t="s">
        <v>2915</v>
      </c>
      <c r="D406" s="31" t="s">
        <v>2916</v>
      </c>
      <c r="E406" s="31" t="s">
        <v>13</v>
      </c>
      <c r="F406" s="31" t="s">
        <v>11</v>
      </c>
      <c r="G406" s="31" t="s">
        <v>18</v>
      </c>
      <c r="H406" s="31" t="s">
        <v>32</v>
      </c>
      <c r="I406" s="31" t="s">
        <v>10</v>
      </c>
      <c r="J406" s="31" t="s">
        <v>22</v>
      </c>
      <c r="K406" s="31" t="s">
        <v>2917</v>
      </c>
      <c r="L406" s="33">
        <v>56</v>
      </c>
      <c r="M406" s="150">
        <v>14962.026715</v>
      </c>
      <c r="N406" s="34">
        <v>-29912</v>
      </c>
      <c r="O406" s="34">
        <v>18927.850896504715</v>
      </c>
      <c r="P406" s="30">
        <v>-10671.973285</v>
      </c>
      <c r="Q406" s="35">
        <v>953.51336000000003</v>
      </c>
      <c r="R406" s="36">
        <v>10671.973285</v>
      </c>
      <c r="S406" s="36">
        <v>112.01124342861445</v>
      </c>
      <c r="T406" s="36">
        <v>14602.192529250067</v>
      </c>
      <c r="U406" s="37">
        <v>25386.313952720509</v>
      </c>
      <c r="V406" s="38">
        <v>26339.82731272051</v>
      </c>
      <c r="W406" s="34">
        <v>26339.82731272051</v>
      </c>
      <c r="X406" s="34">
        <v>18282.368455933327</v>
      </c>
      <c r="Y406" s="33">
        <v>8057.4588567871833</v>
      </c>
      <c r="Z406" s="144">
        <v>151.85408555428128</v>
      </c>
      <c r="AA406" s="34">
        <v>1639.1663694553588</v>
      </c>
      <c r="AB406" s="34">
        <v>758.69455759852531</v>
      </c>
      <c r="AC406" s="34">
        <v>600</v>
      </c>
      <c r="AD406" s="34">
        <v>121</v>
      </c>
      <c r="AE406" s="34">
        <v>0</v>
      </c>
      <c r="AF406" s="34">
        <v>3270.7150126081651</v>
      </c>
      <c r="AG406" s="136">
        <v>4120</v>
      </c>
      <c r="AH406" s="34">
        <v>4278</v>
      </c>
      <c r="AI406" s="34">
        <v>190</v>
      </c>
      <c r="AJ406" s="34">
        <v>348</v>
      </c>
      <c r="AK406" s="34">
        <v>158</v>
      </c>
      <c r="AL406" s="34">
        <v>3930</v>
      </c>
      <c r="AM406" s="34">
        <v>3930</v>
      </c>
      <c r="AN406" s="34">
        <v>0</v>
      </c>
      <c r="AO406" s="34">
        <v>-10671.973285</v>
      </c>
      <c r="AP406" s="34">
        <v>-10829.973285</v>
      </c>
      <c r="AQ406" s="34">
        <v>158</v>
      </c>
      <c r="AR406" s="34">
        <v>-29912</v>
      </c>
      <c r="AS406" s="34">
        <v>0</v>
      </c>
    </row>
    <row r="407" spans="2:45" s="1" customFormat="1" ht="12.75" x14ac:dyDescent="0.2">
      <c r="B407" s="31" t="s">
        <v>3798</v>
      </c>
      <c r="C407" s="32" t="s">
        <v>3203</v>
      </c>
      <c r="D407" s="31" t="s">
        <v>3204</v>
      </c>
      <c r="E407" s="31" t="s">
        <v>13</v>
      </c>
      <c r="F407" s="31" t="s">
        <v>11</v>
      </c>
      <c r="G407" s="31" t="s">
        <v>18</v>
      </c>
      <c r="H407" s="31" t="s">
        <v>32</v>
      </c>
      <c r="I407" s="31" t="s">
        <v>10</v>
      </c>
      <c r="J407" s="31" t="s">
        <v>12</v>
      </c>
      <c r="K407" s="31" t="s">
        <v>3205</v>
      </c>
      <c r="L407" s="33">
        <v>4188</v>
      </c>
      <c r="M407" s="150">
        <v>123163.17779799999</v>
      </c>
      <c r="N407" s="34">
        <v>-62882</v>
      </c>
      <c r="O407" s="34">
        <v>31171.055709534958</v>
      </c>
      <c r="P407" s="30">
        <v>57191.497797999997</v>
      </c>
      <c r="Q407" s="35">
        <v>8146.1300440000005</v>
      </c>
      <c r="R407" s="36">
        <v>0</v>
      </c>
      <c r="S407" s="36">
        <v>6260.069163430976</v>
      </c>
      <c r="T407" s="36">
        <v>2115.930836569024</v>
      </c>
      <c r="U407" s="37">
        <v>8376.0451676070697</v>
      </c>
      <c r="V407" s="38">
        <v>16522.175211607071</v>
      </c>
      <c r="W407" s="34">
        <v>73713.673009607068</v>
      </c>
      <c r="X407" s="34">
        <v>11737.629681430975</v>
      </c>
      <c r="Y407" s="33">
        <v>61976.043328176092</v>
      </c>
      <c r="Z407" s="144">
        <v>0</v>
      </c>
      <c r="AA407" s="34">
        <v>3190.6679598200963</v>
      </c>
      <c r="AB407" s="34">
        <v>22859.195144432917</v>
      </c>
      <c r="AC407" s="34">
        <v>17554.89</v>
      </c>
      <c r="AD407" s="34">
        <v>188</v>
      </c>
      <c r="AE407" s="34">
        <v>129.05000000000001</v>
      </c>
      <c r="AF407" s="34">
        <v>43921.80310425302</v>
      </c>
      <c r="AG407" s="136">
        <v>39880</v>
      </c>
      <c r="AH407" s="34">
        <v>49390.32</v>
      </c>
      <c r="AI407" s="34">
        <v>0</v>
      </c>
      <c r="AJ407" s="34">
        <v>2526.6000000000004</v>
      </c>
      <c r="AK407" s="34">
        <v>2526.6000000000004</v>
      </c>
      <c r="AL407" s="34">
        <v>39880</v>
      </c>
      <c r="AM407" s="34">
        <v>46863.72</v>
      </c>
      <c r="AN407" s="34">
        <v>6983.7200000000012</v>
      </c>
      <c r="AO407" s="34">
        <v>57191.497797999997</v>
      </c>
      <c r="AP407" s="34">
        <v>47681.177797999997</v>
      </c>
      <c r="AQ407" s="34">
        <v>9510.320000000007</v>
      </c>
      <c r="AR407" s="34">
        <v>-62882</v>
      </c>
      <c r="AS407" s="34">
        <v>0</v>
      </c>
    </row>
    <row r="408" spans="2:45" s="1" customFormat="1" ht="12.75" x14ac:dyDescent="0.2">
      <c r="B408" s="31" t="s">
        <v>3798</v>
      </c>
      <c r="C408" s="32" t="s">
        <v>1611</v>
      </c>
      <c r="D408" s="31" t="s">
        <v>1612</v>
      </c>
      <c r="E408" s="31" t="s">
        <v>13</v>
      </c>
      <c r="F408" s="31" t="s">
        <v>11</v>
      </c>
      <c r="G408" s="31" t="s">
        <v>18</v>
      </c>
      <c r="H408" s="31" t="s">
        <v>32</v>
      </c>
      <c r="I408" s="31" t="s">
        <v>10</v>
      </c>
      <c r="J408" s="31" t="s">
        <v>22</v>
      </c>
      <c r="K408" s="31" t="s">
        <v>1613</v>
      </c>
      <c r="L408" s="33">
        <v>100</v>
      </c>
      <c r="M408" s="150">
        <v>4012.5472730000001</v>
      </c>
      <c r="N408" s="34">
        <v>-2855</v>
      </c>
      <c r="O408" s="34">
        <v>1609.6514334117776</v>
      </c>
      <c r="P408" s="30">
        <v>2351.1472730000005</v>
      </c>
      <c r="Q408" s="35">
        <v>337.907667</v>
      </c>
      <c r="R408" s="36">
        <v>0</v>
      </c>
      <c r="S408" s="36">
        <v>243.13783657152194</v>
      </c>
      <c r="T408" s="36">
        <v>-2.331269868538925</v>
      </c>
      <c r="U408" s="37">
        <v>240.80786525317222</v>
      </c>
      <c r="V408" s="38">
        <v>578.71553225317223</v>
      </c>
      <c r="W408" s="34">
        <v>2929.8628052531726</v>
      </c>
      <c r="X408" s="34">
        <v>455.88344357152209</v>
      </c>
      <c r="Y408" s="33">
        <v>2473.9793616816505</v>
      </c>
      <c r="Z408" s="144">
        <v>0</v>
      </c>
      <c r="AA408" s="34">
        <v>187.03556315861272</v>
      </c>
      <c r="AB408" s="34">
        <v>1252.5126009052915</v>
      </c>
      <c r="AC408" s="34">
        <v>1298.6500000000001</v>
      </c>
      <c r="AD408" s="34">
        <v>411.16015499999992</v>
      </c>
      <c r="AE408" s="34">
        <v>1059.44</v>
      </c>
      <c r="AF408" s="34">
        <v>4208.7983190639043</v>
      </c>
      <c r="AG408" s="136">
        <v>0</v>
      </c>
      <c r="AH408" s="34">
        <v>1193.5999999999999</v>
      </c>
      <c r="AI408" s="34">
        <v>0</v>
      </c>
      <c r="AJ408" s="34">
        <v>215.5</v>
      </c>
      <c r="AK408" s="34">
        <v>215.5</v>
      </c>
      <c r="AL408" s="34">
        <v>0</v>
      </c>
      <c r="AM408" s="34">
        <v>978.09999999999991</v>
      </c>
      <c r="AN408" s="34">
        <v>978.09999999999991</v>
      </c>
      <c r="AO408" s="34">
        <v>2351.1472730000005</v>
      </c>
      <c r="AP408" s="34">
        <v>1157.5472730000006</v>
      </c>
      <c r="AQ408" s="34">
        <v>1193.5999999999999</v>
      </c>
      <c r="AR408" s="34">
        <v>-2855</v>
      </c>
      <c r="AS408" s="34">
        <v>0</v>
      </c>
    </row>
    <row r="409" spans="2:45" s="1" customFormat="1" ht="12.75" x14ac:dyDescent="0.2">
      <c r="B409" s="31" t="s">
        <v>3798</v>
      </c>
      <c r="C409" s="32" t="s">
        <v>3314</v>
      </c>
      <c r="D409" s="31" t="s">
        <v>3315</v>
      </c>
      <c r="E409" s="31" t="s">
        <v>13</v>
      </c>
      <c r="F409" s="31" t="s">
        <v>11</v>
      </c>
      <c r="G409" s="31" t="s">
        <v>18</v>
      </c>
      <c r="H409" s="31" t="s">
        <v>32</v>
      </c>
      <c r="I409" s="31" t="s">
        <v>10</v>
      </c>
      <c r="J409" s="31" t="s">
        <v>21</v>
      </c>
      <c r="K409" s="31" t="s">
        <v>3316</v>
      </c>
      <c r="L409" s="33">
        <v>12417</v>
      </c>
      <c r="M409" s="150">
        <v>406050.41753500002</v>
      </c>
      <c r="N409" s="34">
        <v>-355530.31999999995</v>
      </c>
      <c r="O409" s="34">
        <v>129728.15995690618</v>
      </c>
      <c r="P409" s="30">
        <v>274241.79753500002</v>
      </c>
      <c r="Q409" s="35">
        <v>33446.938714000004</v>
      </c>
      <c r="R409" s="36">
        <v>0</v>
      </c>
      <c r="S409" s="36">
        <v>23939.772200009193</v>
      </c>
      <c r="T409" s="36">
        <v>894.2277999908074</v>
      </c>
      <c r="U409" s="37">
        <v>24834.133917425261</v>
      </c>
      <c r="V409" s="38">
        <v>58281.072631425268</v>
      </c>
      <c r="W409" s="34">
        <v>332522.8701664253</v>
      </c>
      <c r="X409" s="34">
        <v>44887.072875009268</v>
      </c>
      <c r="Y409" s="33">
        <v>287635.79729141603</v>
      </c>
      <c r="Z409" s="144">
        <v>0</v>
      </c>
      <c r="AA409" s="34">
        <v>18740.205672939279</v>
      </c>
      <c r="AB409" s="34">
        <v>112847.27859960576</v>
      </c>
      <c r="AC409" s="34">
        <v>52048.5</v>
      </c>
      <c r="AD409" s="34">
        <v>5682.2856705372506</v>
      </c>
      <c r="AE409" s="34">
        <v>475.25</v>
      </c>
      <c r="AF409" s="34">
        <v>189793.51994308227</v>
      </c>
      <c r="AG409" s="136">
        <v>595961</v>
      </c>
      <c r="AH409" s="34">
        <v>604942.69999999995</v>
      </c>
      <c r="AI409" s="34">
        <v>15822</v>
      </c>
      <c r="AJ409" s="34">
        <v>24803.7</v>
      </c>
      <c r="AK409" s="34">
        <v>8981.7000000000007</v>
      </c>
      <c r="AL409" s="34">
        <v>580139</v>
      </c>
      <c r="AM409" s="34">
        <v>580139</v>
      </c>
      <c r="AN409" s="34">
        <v>0</v>
      </c>
      <c r="AO409" s="34">
        <v>274241.79753500002</v>
      </c>
      <c r="AP409" s="34">
        <v>265260.09753500001</v>
      </c>
      <c r="AQ409" s="34">
        <v>8981.7000000000116</v>
      </c>
      <c r="AR409" s="34">
        <v>-355530.31999999995</v>
      </c>
      <c r="AS409" s="34">
        <v>0</v>
      </c>
    </row>
    <row r="410" spans="2:45" s="1" customFormat="1" ht="12.75" x14ac:dyDescent="0.2">
      <c r="B410" s="31" t="s">
        <v>3798</v>
      </c>
      <c r="C410" s="32" t="s">
        <v>2633</v>
      </c>
      <c r="D410" s="31" t="s">
        <v>2634</v>
      </c>
      <c r="E410" s="31" t="s">
        <v>13</v>
      </c>
      <c r="F410" s="31" t="s">
        <v>11</v>
      </c>
      <c r="G410" s="31" t="s">
        <v>18</v>
      </c>
      <c r="H410" s="31" t="s">
        <v>32</v>
      </c>
      <c r="I410" s="31" t="s">
        <v>10</v>
      </c>
      <c r="J410" s="31" t="s">
        <v>22</v>
      </c>
      <c r="K410" s="31" t="s">
        <v>2635</v>
      </c>
      <c r="L410" s="33">
        <v>377</v>
      </c>
      <c r="M410" s="150">
        <v>9926.5435290000005</v>
      </c>
      <c r="N410" s="34">
        <v>-9062</v>
      </c>
      <c r="O410" s="34">
        <v>3027.8275950115872</v>
      </c>
      <c r="P410" s="30">
        <v>938.98052900000039</v>
      </c>
      <c r="Q410" s="35">
        <v>1611.7291150000001</v>
      </c>
      <c r="R410" s="36">
        <v>0</v>
      </c>
      <c r="S410" s="36">
        <v>1436.5797531434089</v>
      </c>
      <c r="T410" s="36">
        <v>1406.8019828783038</v>
      </c>
      <c r="U410" s="37">
        <v>2843.3970689669136</v>
      </c>
      <c r="V410" s="38">
        <v>4455.1261839669132</v>
      </c>
      <c r="W410" s="34">
        <v>5394.1067129669136</v>
      </c>
      <c r="X410" s="34">
        <v>4427.7122721549949</v>
      </c>
      <c r="Y410" s="33">
        <v>966.39444081191823</v>
      </c>
      <c r="Z410" s="144">
        <v>556.59973050582607</v>
      </c>
      <c r="AA410" s="34">
        <v>1180.2610713188515</v>
      </c>
      <c r="AB410" s="34">
        <v>2349.7253660368342</v>
      </c>
      <c r="AC410" s="34">
        <v>1580.28</v>
      </c>
      <c r="AD410" s="34">
        <v>0</v>
      </c>
      <c r="AE410" s="34">
        <v>294.47000000000003</v>
      </c>
      <c r="AF410" s="34">
        <v>5961.336167861512</v>
      </c>
      <c r="AG410" s="136">
        <v>0</v>
      </c>
      <c r="AH410" s="34">
        <v>4259.4369999999999</v>
      </c>
      <c r="AI410" s="34">
        <v>0</v>
      </c>
      <c r="AJ410" s="34">
        <v>572</v>
      </c>
      <c r="AK410" s="34">
        <v>572</v>
      </c>
      <c r="AL410" s="34">
        <v>0</v>
      </c>
      <c r="AM410" s="34">
        <v>3687.4369999999994</v>
      </c>
      <c r="AN410" s="34">
        <v>3687.4369999999994</v>
      </c>
      <c r="AO410" s="34">
        <v>938.98052900000039</v>
      </c>
      <c r="AP410" s="34">
        <v>-3320.4564709999995</v>
      </c>
      <c r="AQ410" s="34">
        <v>4259.4369999999999</v>
      </c>
      <c r="AR410" s="34">
        <v>-9062</v>
      </c>
      <c r="AS410" s="34">
        <v>0</v>
      </c>
    </row>
    <row r="411" spans="2:45" s="1" customFormat="1" ht="12.75" x14ac:dyDescent="0.2">
      <c r="B411" s="31" t="s">
        <v>3798</v>
      </c>
      <c r="C411" s="32" t="s">
        <v>3083</v>
      </c>
      <c r="D411" s="31" t="s">
        <v>3084</v>
      </c>
      <c r="E411" s="31" t="s">
        <v>13</v>
      </c>
      <c r="F411" s="31" t="s">
        <v>11</v>
      </c>
      <c r="G411" s="31" t="s">
        <v>18</v>
      </c>
      <c r="H411" s="31" t="s">
        <v>32</v>
      </c>
      <c r="I411" s="31" t="s">
        <v>10</v>
      </c>
      <c r="J411" s="31" t="s">
        <v>22</v>
      </c>
      <c r="K411" s="31" t="s">
        <v>3085</v>
      </c>
      <c r="L411" s="33">
        <v>174</v>
      </c>
      <c r="M411" s="150">
        <v>5447.4114080000008</v>
      </c>
      <c r="N411" s="34">
        <v>-3017</v>
      </c>
      <c r="O411" s="34">
        <v>2445.1969730998244</v>
      </c>
      <c r="P411" s="30">
        <v>3238.0465488000009</v>
      </c>
      <c r="Q411" s="35">
        <v>0</v>
      </c>
      <c r="R411" s="36">
        <v>0</v>
      </c>
      <c r="S411" s="36">
        <v>151.8503828572012</v>
      </c>
      <c r="T411" s="36">
        <v>196.1496171427988</v>
      </c>
      <c r="U411" s="37">
        <v>348.0018765911247</v>
      </c>
      <c r="V411" s="38">
        <v>348.0018765911247</v>
      </c>
      <c r="W411" s="34">
        <v>3586.0484253911254</v>
      </c>
      <c r="X411" s="34">
        <v>151.85038285720111</v>
      </c>
      <c r="Y411" s="33">
        <v>3434.1980425339243</v>
      </c>
      <c r="Z411" s="144">
        <v>21.734743749987114</v>
      </c>
      <c r="AA411" s="34">
        <v>478.80492983526551</v>
      </c>
      <c r="AB411" s="34">
        <v>2073.1936177408757</v>
      </c>
      <c r="AC411" s="34">
        <v>1522.43</v>
      </c>
      <c r="AD411" s="34">
        <v>0</v>
      </c>
      <c r="AE411" s="34">
        <v>247.65</v>
      </c>
      <c r="AF411" s="34">
        <v>4343.8132913261279</v>
      </c>
      <c r="AG411" s="136">
        <v>0</v>
      </c>
      <c r="AH411" s="34">
        <v>2246.6351408</v>
      </c>
      <c r="AI411" s="34">
        <v>0</v>
      </c>
      <c r="AJ411" s="34">
        <v>544.74114080000015</v>
      </c>
      <c r="AK411" s="34">
        <v>544.74114080000015</v>
      </c>
      <c r="AL411" s="34">
        <v>0</v>
      </c>
      <c r="AM411" s="34">
        <v>1701.8939999999998</v>
      </c>
      <c r="AN411" s="34">
        <v>1701.8939999999998</v>
      </c>
      <c r="AO411" s="34">
        <v>3238.0465488000009</v>
      </c>
      <c r="AP411" s="34">
        <v>991.41140800000085</v>
      </c>
      <c r="AQ411" s="34">
        <v>2246.6351408</v>
      </c>
      <c r="AR411" s="34">
        <v>-3017</v>
      </c>
      <c r="AS411" s="34">
        <v>0</v>
      </c>
    </row>
    <row r="412" spans="2:45" s="1" customFormat="1" ht="12.75" x14ac:dyDescent="0.2">
      <c r="B412" s="31" t="s">
        <v>3798</v>
      </c>
      <c r="C412" s="32" t="s">
        <v>3023</v>
      </c>
      <c r="D412" s="31" t="s">
        <v>3024</v>
      </c>
      <c r="E412" s="31" t="s">
        <v>13</v>
      </c>
      <c r="F412" s="31" t="s">
        <v>11</v>
      </c>
      <c r="G412" s="31" t="s">
        <v>18</v>
      </c>
      <c r="H412" s="31" t="s">
        <v>32</v>
      </c>
      <c r="I412" s="31" t="s">
        <v>10</v>
      </c>
      <c r="J412" s="31" t="s">
        <v>22</v>
      </c>
      <c r="K412" s="31" t="s">
        <v>3025</v>
      </c>
      <c r="L412" s="33">
        <v>628</v>
      </c>
      <c r="M412" s="150">
        <v>37539.262917</v>
      </c>
      <c r="N412" s="34">
        <v>-8114</v>
      </c>
      <c r="O412" s="34">
        <v>2814.2360660588674</v>
      </c>
      <c r="P412" s="30">
        <v>9001.5629170000029</v>
      </c>
      <c r="Q412" s="35">
        <v>1248.5505439999999</v>
      </c>
      <c r="R412" s="36">
        <v>0</v>
      </c>
      <c r="S412" s="36">
        <v>882.49770628605313</v>
      </c>
      <c r="T412" s="36">
        <v>373.50229371394687</v>
      </c>
      <c r="U412" s="37">
        <v>1256.0067729840591</v>
      </c>
      <c r="V412" s="38">
        <v>2504.5573169840591</v>
      </c>
      <c r="W412" s="34">
        <v>11506.120233984062</v>
      </c>
      <c r="X412" s="34">
        <v>1654.6831992860516</v>
      </c>
      <c r="Y412" s="33">
        <v>9851.4370346980104</v>
      </c>
      <c r="Z412" s="144">
        <v>95.591246451721716</v>
      </c>
      <c r="AA412" s="34">
        <v>3894.4552208979699</v>
      </c>
      <c r="AB412" s="34">
        <v>4875.7967265911966</v>
      </c>
      <c r="AC412" s="34">
        <v>3584.23</v>
      </c>
      <c r="AD412" s="34">
        <v>1024.5</v>
      </c>
      <c r="AE412" s="34">
        <v>2329.13</v>
      </c>
      <c r="AF412" s="34">
        <v>15803.703193940888</v>
      </c>
      <c r="AG412" s="136">
        <v>9254</v>
      </c>
      <c r="AH412" s="34">
        <v>11711.3</v>
      </c>
      <c r="AI412" s="34">
        <v>0</v>
      </c>
      <c r="AJ412" s="34">
        <v>2457.3000000000002</v>
      </c>
      <c r="AK412" s="34">
        <v>2457.3000000000002</v>
      </c>
      <c r="AL412" s="34">
        <v>9254</v>
      </c>
      <c r="AM412" s="34">
        <v>9254</v>
      </c>
      <c r="AN412" s="34">
        <v>0</v>
      </c>
      <c r="AO412" s="34">
        <v>9001.5629170000029</v>
      </c>
      <c r="AP412" s="34">
        <v>6544.2629170000027</v>
      </c>
      <c r="AQ412" s="34">
        <v>2457.2999999999993</v>
      </c>
      <c r="AR412" s="34">
        <v>-8114</v>
      </c>
      <c r="AS412" s="34">
        <v>0</v>
      </c>
    </row>
    <row r="413" spans="2:45" s="1" customFormat="1" ht="12.75" x14ac:dyDescent="0.2">
      <c r="B413" s="31" t="s">
        <v>3798</v>
      </c>
      <c r="C413" s="32" t="s">
        <v>2159</v>
      </c>
      <c r="D413" s="31" t="s">
        <v>2160</v>
      </c>
      <c r="E413" s="31" t="s">
        <v>13</v>
      </c>
      <c r="F413" s="31" t="s">
        <v>11</v>
      </c>
      <c r="G413" s="31" t="s">
        <v>18</v>
      </c>
      <c r="H413" s="31" t="s">
        <v>32</v>
      </c>
      <c r="I413" s="31" t="s">
        <v>10</v>
      </c>
      <c r="J413" s="31" t="s">
        <v>14</v>
      </c>
      <c r="K413" s="31" t="s">
        <v>2161</v>
      </c>
      <c r="L413" s="33">
        <v>9686</v>
      </c>
      <c r="M413" s="150">
        <v>418274.99057199998</v>
      </c>
      <c r="N413" s="34">
        <v>-142034</v>
      </c>
      <c r="O413" s="34">
        <v>36583.385598696579</v>
      </c>
      <c r="P413" s="30">
        <v>470838.99057199992</v>
      </c>
      <c r="Q413" s="35">
        <v>30636.265070000001</v>
      </c>
      <c r="R413" s="36">
        <v>0</v>
      </c>
      <c r="S413" s="36">
        <v>13041.731934862151</v>
      </c>
      <c r="T413" s="36">
        <v>6330.2680651378487</v>
      </c>
      <c r="U413" s="37">
        <v>19372.104463572607</v>
      </c>
      <c r="V413" s="38">
        <v>50008.369533572608</v>
      </c>
      <c r="W413" s="34">
        <v>520847.3601055725</v>
      </c>
      <c r="X413" s="34">
        <v>24453.247377862106</v>
      </c>
      <c r="Y413" s="33">
        <v>496394.1127277104</v>
      </c>
      <c r="Z413" s="144">
        <v>0</v>
      </c>
      <c r="AA413" s="34">
        <v>16913.13281101254</v>
      </c>
      <c r="AB413" s="34">
        <v>67488.381172513647</v>
      </c>
      <c r="AC413" s="34">
        <v>40600.93</v>
      </c>
      <c r="AD413" s="34">
        <v>4990</v>
      </c>
      <c r="AE413" s="34">
        <v>934.42</v>
      </c>
      <c r="AF413" s="34">
        <v>130926.86398352617</v>
      </c>
      <c r="AG413" s="136">
        <v>275506</v>
      </c>
      <c r="AH413" s="34">
        <v>275506</v>
      </c>
      <c r="AI413" s="34">
        <v>26926</v>
      </c>
      <c r="AJ413" s="34">
        <v>26926</v>
      </c>
      <c r="AK413" s="34">
        <v>0</v>
      </c>
      <c r="AL413" s="34">
        <v>248580</v>
      </c>
      <c r="AM413" s="34">
        <v>248580</v>
      </c>
      <c r="AN413" s="34">
        <v>0</v>
      </c>
      <c r="AO413" s="34">
        <v>470838.99057199992</v>
      </c>
      <c r="AP413" s="34">
        <v>470838.99057199992</v>
      </c>
      <c r="AQ413" s="34">
        <v>0</v>
      </c>
      <c r="AR413" s="34">
        <v>-142034</v>
      </c>
      <c r="AS413" s="34">
        <v>0</v>
      </c>
    </row>
    <row r="414" spans="2:45" s="1" customFormat="1" ht="12.75" x14ac:dyDescent="0.2">
      <c r="B414" s="31" t="s">
        <v>3798</v>
      </c>
      <c r="C414" s="32" t="s">
        <v>1040</v>
      </c>
      <c r="D414" s="31" t="s">
        <v>1041</v>
      </c>
      <c r="E414" s="31" t="s">
        <v>13</v>
      </c>
      <c r="F414" s="31" t="s">
        <v>11</v>
      </c>
      <c r="G414" s="31" t="s">
        <v>18</v>
      </c>
      <c r="H414" s="31" t="s">
        <v>32</v>
      </c>
      <c r="I414" s="31" t="s">
        <v>10</v>
      </c>
      <c r="J414" s="31" t="s">
        <v>15</v>
      </c>
      <c r="K414" s="31" t="s">
        <v>1042</v>
      </c>
      <c r="L414" s="33">
        <v>29592</v>
      </c>
      <c r="M414" s="150">
        <v>1841201.098771</v>
      </c>
      <c r="N414" s="34">
        <v>-1983234</v>
      </c>
      <c r="O414" s="34">
        <v>1194659.0532527498</v>
      </c>
      <c r="P414" s="30">
        <v>116364.09877100005</v>
      </c>
      <c r="Q414" s="35">
        <v>140631.859222</v>
      </c>
      <c r="R414" s="36">
        <v>0</v>
      </c>
      <c r="S414" s="36">
        <v>59534.706866308581</v>
      </c>
      <c r="T414" s="36">
        <v>827460.18219168275</v>
      </c>
      <c r="U414" s="37">
        <v>886999.67218079721</v>
      </c>
      <c r="V414" s="38">
        <v>1027631.5314027972</v>
      </c>
      <c r="W414" s="34">
        <v>1143995.6301737973</v>
      </c>
      <c r="X414" s="34">
        <v>1101383.5391420582</v>
      </c>
      <c r="Y414" s="33">
        <v>42612.091031738906</v>
      </c>
      <c r="Z414" s="144">
        <v>47438.858259710258</v>
      </c>
      <c r="AA414" s="34">
        <v>170649.89089562363</v>
      </c>
      <c r="AB414" s="34">
        <v>268307.12556138774</v>
      </c>
      <c r="AC414" s="34">
        <v>124041.17</v>
      </c>
      <c r="AD414" s="34">
        <v>18001.716768101065</v>
      </c>
      <c r="AE414" s="34">
        <v>11109.95</v>
      </c>
      <c r="AF414" s="34">
        <v>639548.71148482268</v>
      </c>
      <c r="AG414" s="136">
        <v>754914</v>
      </c>
      <c r="AH414" s="34">
        <v>754914</v>
      </c>
      <c r="AI414" s="34">
        <v>77306</v>
      </c>
      <c r="AJ414" s="34">
        <v>77306</v>
      </c>
      <c r="AK414" s="34">
        <v>0</v>
      </c>
      <c r="AL414" s="34">
        <v>677608</v>
      </c>
      <c r="AM414" s="34">
        <v>677608</v>
      </c>
      <c r="AN414" s="34">
        <v>0</v>
      </c>
      <c r="AO414" s="34">
        <v>116364.09877100005</v>
      </c>
      <c r="AP414" s="34">
        <v>116364.09877100005</v>
      </c>
      <c r="AQ414" s="34">
        <v>0</v>
      </c>
      <c r="AR414" s="34">
        <v>-1983234</v>
      </c>
      <c r="AS414" s="34">
        <v>0</v>
      </c>
    </row>
    <row r="415" spans="2:45" s="1" customFormat="1" ht="12.75" x14ac:dyDescent="0.2">
      <c r="B415" s="31" t="s">
        <v>3798</v>
      </c>
      <c r="C415" s="32" t="s">
        <v>138</v>
      </c>
      <c r="D415" s="31" t="s">
        <v>139</v>
      </c>
      <c r="E415" s="31" t="s">
        <v>13</v>
      </c>
      <c r="F415" s="31" t="s">
        <v>11</v>
      </c>
      <c r="G415" s="31" t="s">
        <v>18</v>
      </c>
      <c r="H415" s="31" t="s">
        <v>32</v>
      </c>
      <c r="I415" s="31" t="s">
        <v>10</v>
      </c>
      <c r="J415" s="31" t="s">
        <v>22</v>
      </c>
      <c r="K415" s="31" t="s">
        <v>140</v>
      </c>
      <c r="L415" s="33">
        <v>299</v>
      </c>
      <c r="M415" s="150">
        <v>17018.313223000001</v>
      </c>
      <c r="N415" s="34">
        <v>-2258.7799999999997</v>
      </c>
      <c r="O415" s="34">
        <v>1407.9799999999996</v>
      </c>
      <c r="P415" s="30">
        <v>10673.852223000002</v>
      </c>
      <c r="Q415" s="35">
        <v>1191.916342</v>
      </c>
      <c r="R415" s="36">
        <v>0</v>
      </c>
      <c r="S415" s="36">
        <v>608.9051805716623</v>
      </c>
      <c r="T415" s="36">
        <v>-0.5893415362994574</v>
      </c>
      <c r="U415" s="37">
        <v>608.31911938049086</v>
      </c>
      <c r="V415" s="38">
        <v>1800.235461380491</v>
      </c>
      <c r="W415" s="34">
        <v>12474.087684380493</v>
      </c>
      <c r="X415" s="34">
        <v>1141.6972135716624</v>
      </c>
      <c r="Y415" s="33">
        <v>11332.39047080883</v>
      </c>
      <c r="Z415" s="144">
        <v>0</v>
      </c>
      <c r="AA415" s="34">
        <v>1904.3757975603935</v>
      </c>
      <c r="AB415" s="34">
        <v>2216.8302745656365</v>
      </c>
      <c r="AC415" s="34">
        <v>1253.32</v>
      </c>
      <c r="AD415" s="34">
        <v>326.54153962499993</v>
      </c>
      <c r="AE415" s="34">
        <v>0</v>
      </c>
      <c r="AF415" s="34">
        <v>5701.0676117510293</v>
      </c>
      <c r="AG415" s="136">
        <v>0</v>
      </c>
      <c r="AH415" s="34">
        <v>3775.319</v>
      </c>
      <c r="AI415" s="34">
        <v>0</v>
      </c>
      <c r="AJ415" s="34">
        <v>850.80000000000007</v>
      </c>
      <c r="AK415" s="34">
        <v>850.80000000000007</v>
      </c>
      <c r="AL415" s="34">
        <v>0</v>
      </c>
      <c r="AM415" s="34">
        <v>2924.5189999999998</v>
      </c>
      <c r="AN415" s="34">
        <v>2924.5189999999998</v>
      </c>
      <c r="AO415" s="34">
        <v>10673.852223000002</v>
      </c>
      <c r="AP415" s="34">
        <v>6898.5332230000022</v>
      </c>
      <c r="AQ415" s="34">
        <v>3775.3189999999995</v>
      </c>
      <c r="AR415" s="34">
        <v>-2258.7799999999997</v>
      </c>
      <c r="AS415" s="34">
        <v>0</v>
      </c>
    </row>
    <row r="416" spans="2:45" s="1" customFormat="1" ht="12.75" x14ac:dyDescent="0.2">
      <c r="B416" s="31" t="s">
        <v>3798</v>
      </c>
      <c r="C416" s="32" t="s">
        <v>698</v>
      </c>
      <c r="D416" s="31" t="s">
        <v>699</v>
      </c>
      <c r="E416" s="31" t="s">
        <v>13</v>
      </c>
      <c r="F416" s="31" t="s">
        <v>11</v>
      </c>
      <c r="G416" s="31" t="s">
        <v>18</v>
      </c>
      <c r="H416" s="31" t="s">
        <v>32</v>
      </c>
      <c r="I416" s="31" t="s">
        <v>10</v>
      </c>
      <c r="J416" s="31" t="s">
        <v>22</v>
      </c>
      <c r="K416" s="31" t="s">
        <v>700</v>
      </c>
      <c r="L416" s="33">
        <v>42</v>
      </c>
      <c r="M416" s="150">
        <v>17174.840407</v>
      </c>
      <c r="N416" s="34">
        <v>22313</v>
      </c>
      <c r="O416" s="34">
        <v>0</v>
      </c>
      <c r="P416" s="30">
        <v>39898.642406999999</v>
      </c>
      <c r="Q416" s="35">
        <v>0</v>
      </c>
      <c r="R416" s="36">
        <v>0</v>
      </c>
      <c r="S416" s="36">
        <v>8.5279977142889898</v>
      </c>
      <c r="T416" s="36">
        <v>75.472002285711014</v>
      </c>
      <c r="U416" s="37">
        <v>0</v>
      </c>
      <c r="V416" s="38">
        <v>0</v>
      </c>
      <c r="W416" s="34">
        <v>39898.642406999999</v>
      </c>
      <c r="X416" s="34">
        <v>8.5279977142854477</v>
      </c>
      <c r="Y416" s="33">
        <v>39890.114409285714</v>
      </c>
      <c r="Z416" s="144">
        <v>0</v>
      </c>
      <c r="AA416" s="34">
        <v>345.53210664152016</v>
      </c>
      <c r="AB416" s="34">
        <v>557.84635335437679</v>
      </c>
      <c r="AC416" s="34">
        <v>600</v>
      </c>
      <c r="AD416" s="34">
        <v>166.53874999999999</v>
      </c>
      <c r="AE416" s="34">
        <v>0</v>
      </c>
      <c r="AF416" s="34">
        <v>1669.9172099958969</v>
      </c>
      <c r="AG416" s="136">
        <v>0</v>
      </c>
      <c r="AH416" s="34">
        <v>410.80199999999996</v>
      </c>
      <c r="AI416" s="34">
        <v>0</v>
      </c>
      <c r="AJ416" s="34">
        <v>0</v>
      </c>
      <c r="AK416" s="34">
        <v>0</v>
      </c>
      <c r="AL416" s="34">
        <v>0</v>
      </c>
      <c r="AM416" s="34">
        <v>410.80199999999996</v>
      </c>
      <c r="AN416" s="34">
        <v>410.80199999999996</v>
      </c>
      <c r="AO416" s="34">
        <v>39898.642406999999</v>
      </c>
      <c r="AP416" s="34">
        <v>39487.840406999996</v>
      </c>
      <c r="AQ416" s="34">
        <v>410.80200000000332</v>
      </c>
      <c r="AR416" s="34">
        <v>22313</v>
      </c>
      <c r="AS416" s="34">
        <v>0</v>
      </c>
    </row>
    <row r="417" spans="2:45" s="1" customFormat="1" ht="12.75" x14ac:dyDescent="0.2">
      <c r="B417" s="31" t="s">
        <v>3798</v>
      </c>
      <c r="C417" s="32" t="s">
        <v>3431</v>
      </c>
      <c r="D417" s="31" t="s">
        <v>3432</v>
      </c>
      <c r="E417" s="31" t="s">
        <v>13</v>
      </c>
      <c r="F417" s="31" t="s">
        <v>11</v>
      </c>
      <c r="G417" s="31" t="s">
        <v>18</v>
      </c>
      <c r="H417" s="31" t="s">
        <v>32</v>
      </c>
      <c r="I417" s="31" t="s">
        <v>10</v>
      </c>
      <c r="J417" s="31" t="s">
        <v>22</v>
      </c>
      <c r="K417" s="31" t="s">
        <v>3433</v>
      </c>
      <c r="L417" s="33">
        <v>277</v>
      </c>
      <c r="M417" s="150">
        <v>7640.4964580000005</v>
      </c>
      <c r="N417" s="34">
        <v>7450</v>
      </c>
      <c r="O417" s="34">
        <v>0</v>
      </c>
      <c r="P417" s="30">
        <v>7211.833458000001</v>
      </c>
      <c r="Q417" s="35">
        <v>0</v>
      </c>
      <c r="R417" s="36">
        <v>0</v>
      </c>
      <c r="S417" s="36">
        <v>204.02381257150694</v>
      </c>
      <c r="T417" s="36">
        <v>349.97618742849306</v>
      </c>
      <c r="U417" s="37">
        <v>554.00298744679048</v>
      </c>
      <c r="V417" s="38">
        <v>554.00298744679048</v>
      </c>
      <c r="W417" s="34">
        <v>7765.8364454467919</v>
      </c>
      <c r="X417" s="34">
        <v>204.02381257150773</v>
      </c>
      <c r="Y417" s="33">
        <v>7561.8126328752842</v>
      </c>
      <c r="Z417" s="144">
        <v>0</v>
      </c>
      <c r="AA417" s="34">
        <v>303.55466838926947</v>
      </c>
      <c r="AB417" s="34">
        <v>1840.4305702827737</v>
      </c>
      <c r="AC417" s="34">
        <v>3935.79</v>
      </c>
      <c r="AD417" s="34">
        <v>831.99916799999983</v>
      </c>
      <c r="AE417" s="34">
        <v>0</v>
      </c>
      <c r="AF417" s="34">
        <v>6911.7744066720425</v>
      </c>
      <c r="AG417" s="136">
        <v>2535</v>
      </c>
      <c r="AH417" s="34">
        <v>2709.3369999999995</v>
      </c>
      <c r="AI417" s="34">
        <v>0</v>
      </c>
      <c r="AJ417" s="34">
        <v>0</v>
      </c>
      <c r="AK417" s="34">
        <v>0</v>
      </c>
      <c r="AL417" s="34">
        <v>2535</v>
      </c>
      <c r="AM417" s="34">
        <v>2709.3369999999995</v>
      </c>
      <c r="AN417" s="34">
        <v>174.33699999999953</v>
      </c>
      <c r="AO417" s="34">
        <v>7211.833458000001</v>
      </c>
      <c r="AP417" s="34">
        <v>7037.4964580000014</v>
      </c>
      <c r="AQ417" s="34">
        <v>174.33699999999953</v>
      </c>
      <c r="AR417" s="34">
        <v>7450</v>
      </c>
      <c r="AS417" s="34">
        <v>0</v>
      </c>
    </row>
    <row r="418" spans="2:45" s="1" customFormat="1" ht="12.75" x14ac:dyDescent="0.2">
      <c r="B418" s="31" t="s">
        <v>3798</v>
      </c>
      <c r="C418" s="32" t="s">
        <v>1976</v>
      </c>
      <c r="D418" s="31" t="s">
        <v>1977</v>
      </c>
      <c r="E418" s="31" t="s">
        <v>13</v>
      </c>
      <c r="F418" s="31" t="s">
        <v>11</v>
      </c>
      <c r="G418" s="31" t="s">
        <v>18</v>
      </c>
      <c r="H418" s="31" t="s">
        <v>32</v>
      </c>
      <c r="I418" s="31" t="s">
        <v>10</v>
      </c>
      <c r="J418" s="31" t="s">
        <v>12</v>
      </c>
      <c r="K418" s="31" t="s">
        <v>1978</v>
      </c>
      <c r="L418" s="33">
        <v>1031</v>
      </c>
      <c r="M418" s="150">
        <v>41041.923305000004</v>
      </c>
      <c r="N418" s="34">
        <v>-16067</v>
      </c>
      <c r="O418" s="34">
        <v>4074.5268300169055</v>
      </c>
      <c r="P418" s="30">
        <v>37437.013305</v>
      </c>
      <c r="Q418" s="35">
        <v>2168.5873740000002</v>
      </c>
      <c r="R418" s="36">
        <v>0</v>
      </c>
      <c r="S418" s="36">
        <v>1179.6109942861672</v>
      </c>
      <c r="T418" s="36">
        <v>882.38900571383283</v>
      </c>
      <c r="U418" s="37">
        <v>2062.0111193416642</v>
      </c>
      <c r="V418" s="38">
        <v>4230.5984933416639</v>
      </c>
      <c r="W418" s="34">
        <v>41667.611798341663</v>
      </c>
      <c r="X418" s="34">
        <v>2211.7706142861571</v>
      </c>
      <c r="Y418" s="33">
        <v>39455.841184055505</v>
      </c>
      <c r="Z418" s="144">
        <v>0</v>
      </c>
      <c r="AA418" s="34">
        <v>2966.3428429473597</v>
      </c>
      <c r="AB418" s="34">
        <v>3375.123775228391</v>
      </c>
      <c r="AC418" s="34">
        <v>7480.29</v>
      </c>
      <c r="AD418" s="34">
        <v>998.64837841293979</v>
      </c>
      <c r="AE418" s="34">
        <v>0</v>
      </c>
      <c r="AF418" s="34">
        <v>14820.40499658869</v>
      </c>
      <c r="AG418" s="136">
        <v>4523</v>
      </c>
      <c r="AH418" s="34">
        <v>12462.09</v>
      </c>
      <c r="AI418" s="34">
        <v>0</v>
      </c>
      <c r="AJ418" s="34">
        <v>925.2</v>
      </c>
      <c r="AK418" s="34">
        <v>925.2</v>
      </c>
      <c r="AL418" s="34">
        <v>4523</v>
      </c>
      <c r="AM418" s="34">
        <v>11536.89</v>
      </c>
      <c r="AN418" s="34">
        <v>7013.8899999999994</v>
      </c>
      <c r="AO418" s="34">
        <v>37437.013305</v>
      </c>
      <c r="AP418" s="34">
        <v>29497.923305000004</v>
      </c>
      <c r="AQ418" s="34">
        <v>7939.0899999999965</v>
      </c>
      <c r="AR418" s="34">
        <v>-16067</v>
      </c>
      <c r="AS418" s="34">
        <v>0</v>
      </c>
    </row>
    <row r="419" spans="2:45" s="1" customFormat="1" ht="12.75" x14ac:dyDescent="0.2">
      <c r="B419" s="31" t="s">
        <v>3798</v>
      </c>
      <c r="C419" s="32" t="s">
        <v>1650</v>
      </c>
      <c r="D419" s="31" t="s">
        <v>1651</v>
      </c>
      <c r="E419" s="31" t="s">
        <v>13</v>
      </c>
      <c r="F419" s="31" t="s">
        <v>11</v>
      </c>
      <c r="G419" s="31" t="s">
        <v>18</v>
      </c>
      <c r="H419" s="31" t="s">
        <v>32</v>
      </c>
      <c r="I419" s="31" t="s">
        <v>10</v>
      </c>
      <c r="J419" s="31" t="s">
        <v>21</v>
      </c>
      <c r="K419" s="31" t="s">
        <v>1652</v>
      </c>
      <c r="L419" s="33">
        <v>10114</v>
      </c>
      <c r="M419" s="150">
        <v>334079.67023400002</v>
      </c>
      <c r="N419" s="34">
        <v>-48686</v>
      </c>
      <c r="O419" s="34">
        <v>0</v>
      </c>
      <c r="P419" s="30">
        <v>416298.35023400001</v>
      </c>
      <c r="Q419" s="35">
        <v>18377.402966000001</v>
      </c>
      <c r="R419" s="36">
        <v>0</v>
      </c>
      <c r="S419" s="36">
        <v>15414.114306291633</v>
      </c>
      <c r="T419" s="36">
        <v>4813.8856937083674</v>
      </c>
      <c r="U419" s="37">
        <v>20228.109079555376</v>
      </c>
      <c r="V419" s="38">
        <v>38605.512045555377</v>
      </c>
      <c r="W419" s="34">
        <v>454903.86227955541</v>
      </c>
      <c r="X419" s="34">
        <v>28901.464324291621</v>
      </c>
      <c r="Y419" s="33">
        <v>426002.39795526379</v>
      </c>
      <c r="Z419" s="144">
        <v>0</v>
      </c>
      <c r="AA419" s="34">
        <v>22822.015112699242</v>
      </c>
      <c r="AB419" s="34">
        <v>57305.774464574737</v>
      </c>
      <c r="AC419" s="34">
        <v>42394.99</v>
      </c>
      <c r="AD419" s="34">
        <v>4813.4306783727998</v>
      </c>
      <c r="AE419" s="34">
        <v>2551.79</v>
      </c>
      <c r="AF419" s="34">
        <v>129888.00025564675</v>
      </c>
      <c r="AG419" s="136">
        <v>98365</v>
      </c>
      <c r="AH419" s="34">
        <v>141143.67999999999</v>
      </c>
      <c r="AI419" s="34">
        <v>0</v>
      </c>
      <c r="AJ419" s="34">
        <v>27158.9</v>
      </c>
      <c r="AK419" s="34">
        <v>27158.9</v>
      </c>
      <c r="AL419" s="34">
        <v>98365</v>
      </c>
      <c r="AM419" s="34">
        <v>113984.78</v>
      </c>
      <c r="AN419" s="34">
        <v>15619.779999999999</v>
      </c>
      <c r="AO419" s="34">
        <v>416298.35023400001</v>
      </c>
      <c r="AP419" s="34">
        <v>373519.67023399996</v>
      </c>
      <c r="AQ419" s="34">
        <v>42778.679999999993</v>
      </c>
      <c r="AR419" s="34">
        <v>-48686</v>
      </c>
      <c r="AS419" s="34">
        <v>0</v>
      </c>
    </row>
    <row r="420" spans="2:45" s="1" customFormat="1" ht="12.75" x14ac:dyDescent="0.2">
      <c r="B420" s="31" t="s">
        <v>3798</v>
      </c>
      <c r="C420" s="32" t="s">
        <v>2351</v>
      </c>
      <c r="D420" s="31" t="s">
        <v>2352</v>
      </c>
      <c r="E420" s="31" t="s">
        <v>13</v>
      </c>
      <c r="F420" s="31" t="s">
        <v>11</v>
      </c>
      <c r="G420" s="31" t="s">
        <v>18</v>
      </c>
      <c r="H420" s="31" t="s">
        <v>32</v>
      </c>
      <c r="I420" s="31" t="s">
        <v>10</v>
      </c>
      <c r="J420" s="31" t="s">
        <v>22</v>
      </c>
      <c r="K420" s="31" t="s">
        <v>2353</v>
      </c>
      <c r="L420" s="33">
        <v>593</v>
      </c>
      <c r="M420" s="150">
        <v>43007.863041000004</v>
      </c>
      <c r="N420" s="34">
        <v>-13620</v>
      </c>
      <c r="O420" s="34">
        <v>8748.9739217461938</v>
      </c>
      <c r="P420" s="30">
        <v>21249.063041000001</v>
      </c>
      <c r="Q420" s="35">
        <v>2221.0275780000002</v>
      </c>
      <c r="R420" s="36">
        <v>0</v>
      </c>
      <c r="S420" s="36">
        <v>544.17411314306617</v>
      </c>
      <c r="T420" s="36">
        <v>641.82588685693383</v>
      </c>
      <c r="U420" s="37">
        <v>1186.0063955088331</v>
      </c>
      <c r="V420" s="38">
        <v>3407.0339735088332</v>
      </c>
      <c r="W420" s="34">
        <v>24656.097014508836</v>
      </c>
      <c r="X420" s="34">
        <v>1020.3264621430644</v>
      </c>
      <c r="Y420" s="33">
        <v>23635.770552365771</v>
      </c>
      <c r="Z420" s="144">
        <v>0</v>
      </c>
      <c r="AA420" s="34">
        <v>764.58337006542217</v>
      </c>
      <c r="AB420" s="34">
        <v>2820.8367571391</v>
      </c>
      <c r="AC420" s="34">
        <v>2485.69</v>
      </c>
      <c r="AD420" s="34">
        <v>0</v>
      </c>
      <c r="AE420" s="34">
        <v>0</v>
      </c>
      <c r="AF420" s="34">
        <v>6071.1101272045216</v>
      </c>
      <c r="AG420" s="136">
        <v>17429</v>
      </c>
      <c r="AH420" s="34">
        <v>17981.2</v>
      </c>
      <c r="AI420" s="34">
        <v>0</v>
      </c>
      <c r="AJ420" s="34">
        <v>552.20000000000005</v>
      </c>
      <c r="AK420" s="34">
        <v>552.20000000000005</v>
      </c>
      <c r="AL420" s="34">
        <v>17429</v>
      </c>
      <c r="AM420" s="34">
        <v>17429</v>
      </c>
      <c r="AN420" s="34">
        <v>0</v>
      </c>
      <c r="AO420" s="34">
        <v>21249.063041000001</v>
      </c>
      <c r="AP420" s="34">
        <v>20696.863041000001</v>
      </c>
      <c r="AQ420" s="34">
        <v>552.20000000000073</v>
      </c>
      <c r="AR420" s="34">
        <v>-13620</v>
      </c>
      <c r="AS420" s="34">
        <v>0</v>
      </c>
    </row>
    <row r="421" spans="2:45" s="1" customFormat="1" ht="12.75" x14ac:dyDescent="0.2">
      <c r="B421" s="31" t="s">
        <v>3798</v>
      </c>
      <c r="C421" s="32" t="s">
        <v>330</v>
      </c>
      <c r="D421" s="31" t="s">
        <v>331</v>
      </c>
      <c r="E421" s="31" t="s">
        <v>13</v>
      </c>
      <c r="F421" s="31" t="s">
        <v>11</v>
      </c>
      <c r="G421" s="31" t="s">
        <v>18</v>
      </c>
      <c r="H421" s="31" t="s">
        <v>32</v>
      </c>
      <c r="I421" s="31" t="s">
        <v>10</v>
      </c>
      <c r="J421" s="31" t="s">
        <v>14</v>
      </c>
      <c r="K421" s="31" t="s">
        <v>332</v>
      </c>
      <c r="L421" s="33">
        <v>5600</v>
      </c>
      <c r="M421" s="150">
        <v>149604.45022999999</v>
      </c>
      <c r="N421" s="34">
        <v>-59492</v>
      </c>
      <c r="O421" s="34">
        <v>42009.882740502166</v>
      </c>
      <c r="P421" s="30">
        <v>181165.25022999998</v>
      </c>
      <c r="Q421" s="35">
        <v>8706.4468250000009</v>
      </c>
      <c r="R421" s="36">
        <v>0</v>
      </c>
      <c r="S421" s="36">
        <v>8087.5913291459628</v>
      </c>
      <c r="T421" s="36">
        <v>3112.4086708540372</v>
      </c>
      <c r="U421" s="37">
        <v>11200.060396036197</v>
      </c>
      <c r="V421" s="38">
        <v>19906.507221036198</v>
      </c>
      <c r="W421" s="34">
        <v>201071.75745103619</v>
      </c>
      <c r="X421" s="34">
        <v>15164.233742145996</v>
      </c>
      <c r="Y421" s="33">
        <v>185907.52370889019</v>
      </c>
      <c r="Z421" s="144">
        <v>9678.0562115195717</v>
      </c>
      <c r="AA421" s="34">
        <v>15527.448063649335</v>
      </c>
      <c r="AB421" s="34">
        <v>33619.876035156813</v>
      </c>
      <c r="AC421" s="34">
        <v>23473.59</v>
      </c>
      <c r="AD421" s="34">
        <v>4831.9288345842979</v>
      </c>
      <c r="AE421" s="34">
        <v>3121.79</v>
      </c>
      <c r="AF421" s="34">
        <v>90252.689144910008</v>
      </c>
      <c r="AG421" s="136">
        <v>143828</v>
      </c>
      <c r="AH421" s="34">
        <v>149388.79999999999</v>
      </c>
      <c r="AI421" s="34">
        <v>0</v>
      </c>
      <c r="AJ421" s="34">
        <v>5560.8</v>
      </c>
      <c r="AK421" s="34">
        <v>5560.8</v>
      </c>
      <c r="AL421" s="34">
        <v>143828</v>
      </c>
      <c r="AM421" s="34">
        <v>143828</v>
      </c>
      <c r="AN421" s="34">
        <v>0</v>
      </c>
      <c r="AO421" s="34">
        <v>181165.25022999998</v>
      </c>
      <c r="AP421" s="34">
        <v>175604.45022999999</v>
      </c>
      <c r="AQ421" s="34">
        <v>5560.7999999999884</v>
      </c>
      <c r="AR421" s="34">
        <v>-59492</v>
      </c>
      <c r="AS421" s="34">
        <v>0</v>
      </c>
    </row>
    <row r="422" spans="2:45" s="1" customFormat="1" ht="12.75" x14ac:dyDescent="0.2">
      <c r="B422" s="31" t="s">
        <v>3798</v>
      </c>
      <c r="C422" s="32" t="s">
        <v>408</v>
      </c>
      <c r="D422" s="31" t="s">
        <v>409</v>
      </c>
      <c r="E422" s="31" t="s">
        <v>13</v>
      </c>
      <c r="F422" s="31" t="s">
        <v>11</v>
      </c>
      <c r="G422" s="31" t="s">
        <v>18</v>
      </c>
      <c r="H422" s="31" t="s">
        <v>32</v>
      </c>
      <c r="I422" s="31" t="s">
        <v>10</v>
      </c>
      <c r="J422" s="31" t="s">
        <v>22</v>
      </c>
      <c r="K422" s="31" t="s">
        <v>410</v>
      </c>
      <c r="L422" s="33">
        <v>78</v>
      </c>
      <c r="M422" s="150">
        <v>12085.510823000001</v>
      </c>
      <c r="N422" s="34">
        <v>-17244</v>
      </c>
      <c r="O422" s="34">
        <v>16964</v>
      </c>
      <c r="P422" s="30">
        <v>-4115.5711769999998</v>
      </c>
      <c r="Q422" s="35">
        <v>0</v>
      </c>
      <c r="R422" s="36">
        <v>4115.5711769999998</v>
      </c>
      <c r="S422" s="36">
        <v>0</v>
      </c>
      <c r="T422" s="36">
        <v>14049.701055261163</v>
      </c>
      <c r="U422" s="37">
        <v>18165.370188550383</v>
      </c>
      <c r="V422" s="38">
        <v>18165.370188550383</v>
      </c>
      <c r="W422" s="34">
        <v>18165.370188550383</v>
      </c>
      <c r="X422" s="34">
        <v>16964</v>
      </c>
      <c r="Y422" s="33">
        <v>1201.3701885503833</v>
      </c>
      <c r="Z422" s="144">
        <v>0</v>
      </c>
      <c r="AA422" s="34">
        <v>851.52647838902692</v>
      </c>
      <c r="AB422" s="34">
        <v>848.48832359406993</v>
      </c>
      <c r="AC422" s="34">
        <v>1178.1299999999999</v>
      </c>
      <c r="AD422" s="34">
        <v>0</v>
      </c>
      <c r="AE422" s="34">
        <v>69.37</v>
      </c>
      <c r="AF422" s="34">
        <v>2947.5148019830967</v>
      </c>
      <c r="AG422" s="136">
        <v>0</v>
      </c>
      <c r="AH422" s="34">
        <v>1042.9179999999999</v>
      </c>
      <c r="AI422" s="34">
        <v>0</v>
      </c>
      <c r="AJ422" s="34">
        <v>280</v>
      </c>
      <c r="AK422" s="34">
        <v>280</v>
      </c>
      <c r="AL422" s="34">
        <v>0</v>
      </c>
      <c r="AM422" s="34">
        <v>762.91799999999989</v>
      </c>
      <c r="AN422" s="34">
        <v>762.91799999999989</v>
      </c>
      <c r="AO422" s="34">
        <v>-4115.5711769999998</v>
      </c>
      <c r="AP422" s="34">
        <v>-5158.4891769999995</v>
      </c>
      <c r="AQ422" s="34">
        <v>1042.9179999999997</v>
      </c>
      <c r="AR422" s="34">
        <v>-17244</v>
      </c>
      <c r="AS422" s="34">
        <v>0</v>
      </c>
    </row>
    <row r="423" spans="2:45" s="1" customFormat="1" ht="12.75" x14ac:dyDescent="0.2">
      <c r="B423" s="31" t="s">
        <v>3798</v>
      </c>
      <c r="C423" s="32" t="s">
        <v>336</v>
      </c>
      <c r="D423" s="31" t="s">
        <v>337</v>
      </c>
      <c r="E423" s="31" t="s">
        <v>13</v>
      </c>
      <c r="F423" s="31" t="s">
        <v>11</v>
      </c>
      <c r="G423" s="31" t="s">
        <v>18</v>
      </c>
      <c r="H423" s="31" t="s">
        <v>32</v>
      </c>
      <c r="I423" s="31" t="s">
        <v>10</v>
      </c>
      <c r="J423" s="31" t="s">
        <v>22</v>
      </c>
      <c r="K423" s="31" t="s">
        <v>338</v>
      </c>
      <c r="L423" s="33">
        <v>93</v>
      </c>
      <c r="M423" s="150">
        <v>7150.1536719999995</v>
      </c>
      <c r="N423" s="34">
        <v>303</v>
      </c>
      <c r="O423" s="34">
        <v>0</v>
      </c>
      <c r="P423" s="30">
        <v>8142.786672000002</v>
      </c>
      <c r="Q423" s="35">
        <v>0</v>
      </c>
      <c r="R423" s="36">
        <v>0</v>
      </c>
      <c r="S423" s="36">
        <v>0</v>
      </c>
      <c r="T423" s="36">
        <v>186</v>
      </c>
      <c r="U423" s="37">
        <v>0</v>
      </c>
      <c r="V423" s="38">
        <v>0</v>
      </c>
      <c r="W423" s="34">
        <v>8142.786672000002</v>
      </c>
      <c r="X423" s="34">
        <v>0</v>
      </c>
      <c r="Y423" s="33">
        <v>8142.786672000002</v>
      </c>
      <c r="Z423" s="144">
        <v>0</v>
      </c>
      <c r="AA423" s="34">
        <v>586.4442651353769</v>
      </c>
      <c r="AB423" s="34">
        <v>509.89861155795916</v>
      </c>
      <c r="AC423" s="34">
        <v>644.66</v>
      </c>
      <c r="AD423" s="34">
        <v>0</v>
      </c>
      <c r="AE423" s="34">
        <v>75.400000000000006</v>
      </c>
      <c r="AF423" s="34">
        <v>1816.4028766933361</v>
      </c>
      <c r="AG423" s="136">
        <v>0</v>
      </c>
      <c r="AH423" s="34">
        <v>909.63299999999992</v>
      </c>
      <c r="AI423" s="34">
        <v>0</v>
      </c>
      <c r="AJ423" s="34">
        <v>0</v>
      </c>
      <c r="AK423" s="34">
        <v>0</v>
      </c>
      <c r="AL423" s="34">
        <v>0</v>
      </c>
      <c r="AM423" s="34">
        <v>909.63299999999992</v>
      </c>
      <c r="AN423" s="34">
        <v>909.63299999999992</v>
      </c>
      <c r="AO423" s="34">
        <v>8142.786672000002</v>
      </c>
      <c r="AP423" s="34">
        <v>7233.1536720000022</v>
      </c>
      <c r="AQ423" s="34">
        <v>909.63299999999981</v>
      </c>
      <c r="AR423" s="34">
        <v>303</v>
      </c>
      <c r="AS423" s="34">
        <v>0</v>
      </c>
    </row>
    <row r="424" spans="2:45" s="1" customFormat="1" ht="12.75" x14ac:dyDescent="0.2">
      <c r="B424" s="31" t="s">
        <v>3798</v>
      </c>
      <c r="C424" s="32" t="s">
        <v>3680</v>
      </c>
      <c r="D424" s="31" t="s">
        <v>3681</v>
      </c>
      <c r="E424" s="31" t="s">
        <v>13</v>
      </c>
      <c r="F424" s="31" t="s">
        <v>11</v>
      </c>
      <c r="G424" s="31" t="s">
        <v>18</v>
      </c>
      <c r="H424" s="31" t="s">
        <v>32</v>
      </c>
      <c r="I424" s="31" t="s">
        <v>10</v>
      </c>
      <c r="J424" s="31" t="s">
        <v>14</v>
      </c>
      <c r="K424" s="31" t="s">
        <v>3682</v>
      </c>
      <c r="L424" s="33">
        <v>6804</v>
      </c>
      <c r="M424" s="150">
        <v>265009.51221899997</v>
      </c>
      <c r="N424" s="34">
        <v>-92701.69</v>
      </c>
      <c r="O424" s="34">
        <v>44857.753340366027</v>
      </c>
      <c r="P424" s="30">
        <v>217535.32221899997</v>
      </c>
      <c r="Q424" s="35">
        <v>15902.578043</v>
      </c>
      <c r="R424" s="36">
        <v>0</v>
      </c>
      <c r="S424" s="36">
        <v>6747.5811520025909</v>
      </c>
      <c r="T424" s="36">
        <v>6860.4188479974091</v>
      </c>
      <c r="U424" s="37">
        <v>13608.073381183978</v>
      </c>
      <c r="V424" s="38">
        <v>29510.651424183976</v>
      </c>
      <c r="W424" s="34">
        <v>247045.97364318394</v>
      </c>
      <c r="X424" s="34">
        <v>12651.714660002559</v>
      </c>
      <c r="Y424" s="33">
        <v>234394.25898318138</v>
      </c>
      <c r="Z424" s="144">
        <v>0</v>
      </c>
      <c r="AA424" s="34">
        <v>16825.98131263152</v>
      </c>
      <c r="AB424" s="34">
        <v>50392.012005433266</v>
      </c>
      <c r="AC424" s="34">
        <v>28520.42</v>
      </c>
      <c r="AD424" s="34">
        <v>6474.6799999999994</v>
      </c>
      <c r="AE424" s="34">
        <v>2434.9899999999998</v>
      </c>
      <c r="AF424" s="34">
        <v>104648.08331806478</v>
      </c>
      <c r="AG424" s="136">
        <v>174385</v>
      </c>
      <c r="AH424" s="34">
        <v>186803.5</v>
      </c>
      <c r="AI424" s="34">
        <v>0</v>
      </c>
      <c r="AJ424" s="34">
        <v>12418.5</v>
      </c>
      <c r="AK424" s="34">
        <v>12418.5</v>
      </c>
      <c r="AL424" s="34">
        <v>174385</v>
      </c>
      <c r="AM424" s="34">
        <v>174385</v>
      </c>
      <c r="AN424" s="34">
        <v>0</v>
      </c>
      <c r="AO424" s="34">
        <v>217535.32221899997</v>
      </c>
      <c r="AP424" s="34">
        <v>205116.82221899997</v>
      </c>
      <c r="AQ424" s="34">
        <v>12418.5</v>
      </c>
      <c r="AR424" s="34">
        <v>-92701.69</v>
      </c>
      <c r="AS424" s="34">
        <v>0</v>
      </c>
    </row>
    <row r="425" spans="2:45" s="1" customFormat="1" ht="12.75" x14ac:dyDescent="0.2">
      <c r="B425" s="31" t="s">
        <v>3798</v>
      </c>
      <c r="C425" s="32" t="s">
        <v>716</v>
      </c>
      <c r="D425" s="31" t="s">
        <v>717</v>
      </c>
      <c r="E425" s="31" t="s">
        <v>13</v>
      </c>
      <c r="F425" s="31" t="s">
        <v>11</v>
      </c>
      <c r="G425" s="31" t="s">
        <v>18</v>
      </c>
      <c r="H425" s="31" t="s">
        <v>32</v>
      </c>
      <c r="I425" s="31" t="s">
        <v>10</v>
      </c>
      <c r="J425" s="31" t="s">
        <v>12</v>
      </c>
      <c r="K425" s="31" t="s">
        <v>718</v>
      </c>
      <c r="L425" s="33">
        <v>3051</v>
      </c>
      <c r="M425" s="150">
        <v>133475.76132700001</v>
      </c>
      <c r="N425" s="34">
        <v>-103795</v>
      </c>
      <c r="O425" s="34">
        <v>54314.258522538315</v>
      </c>
      <c r="P425" s="30">
        <v>44230.451327000017</v>
      </c>
      <c r="Q425" s="35">
        <v>7770.123552</v>
      </c>
      <c r="R425" s="36">
        <v>0</v>
      </c>
      <c r="S425" s="36">
        <v>4355.4355154302439</v>
      </c>
      <c r="T425" s="36">
        <v>5097.3491612449498</v>
      </c>
      <c r="U425" s="37">
        <v>9452.8356508471115</v>
      </c>
      <c r="V425" s="38">
        <v>17222.959202847112</v>
      </c>
      <c r="W425" s="34">
        <v>61453.410529847126</v>
      </c>
      <c r="X425" s="34">
        <v>14291.131310968543</v>
      </c>
      <c r="Y425" s="33">
        <v>47162.279218878582</v>
      </c>
      <c r="Z425" s="144">
        <v>0</v>
      </c>
      <c r="AA425" s="34">
        <v>3815.1905499921154</v>
      </c>
      <c r="AB425" s="34">
        <v>24624.013675166978</v>
      </c>
      <c r="AC425" s="34">
        <v>12788.92</v>
      </c>
      <c r="AD425" s="34">
        <v>3339.9641046078</v>
      </c>
      <c r="AE425" s="34">
        <v>809.45</v>
      </c>
      <c r="AF425" s="34">
        <v>45377.538329766896</v>
      </c>
      <c r="AG425" s="136">
        <v>6843</v>
      </c>
      <c r="AH425" s="34">
        <v>37140.689999999995</v>
      </c>
      <c r="AI425" s="34">
        <v>0</v>
      </c>
      <c r="AJ425" s="34">
        <v>3000</v>
      </c>
      <c r="AK425" s="34">
        <v>3000</v>
      </c>
      <c r="AL425" s="34">
        <v>6843</v>
      </c>
      <c r="AM425" s="34">
        <v>34140.689999999995</v>
      </c>
      <c r="AN425" s="34">
        <v>27297.689999999995</v>
      </c>
      <c r="AO425" s="34">
        <v>44230.451327000017</v>
      </c>
      <c r="AP425" s="34">
        <v>13932.761327000022</v>
      </c>
      <c r="AQ425" s="34">
        <v>30297.690000000002</v>
      </c>
      <c r="AR425" s="34">
        <v>-103795</v>
      </c>
      <c r="AS425" s="34">
        <v>0</v>
      </c>
    </row>
    <row r="426" spans="2:45" s="1" customFormat="1" ht="12.75" x14ac:dyDescent="0.2">
      <c r="B426" s="31" t="s">
        <v>3798</v>
      </c>
      <c r="C426" s="32" t="s">
        <v>2315</v>
      </c>
      <c r="D426" s="31" t="s">
        <v>2316</v>
      </c>
      <c r="E426" s="31" t="s">
        <v>13</v>
      </c>
      <c r="F426" s="31" t="s">
        <v>11</v>
      </c>
      <c r="G426" s="31" t="s">
        <v>18</v>
      </c>
      <c r="H426" s="31" t="s">
        <v>32</v>
      </c>
      <c r="I426" s="31" t="s">
        <v>10</v>
      </c>
      <c r="J426" s="31" t="s">
        <v>12</v>
      </c>
      <c r="K426" s="31" t="s">
        <v>2317</v>
      </c>
      <c r="L426" s="33">
        <v>1155</v>
      </c>
      <c r="M426" s="150">
        <v>21527.480094999999</v>
      </c>
      <c r="N426" s="34">
        <v>-9256</v>
      </c>
      <c r="O426" s="34">
        <v>1264.6798381517722</v>
      </c>
      <c r="P426" s="30">
        <v>15183.480094999999</v>
      </c>
      <c r="Q426" s="35">
        <v>1274.977547</v>
      </c>
      <c r="R426" s="36">
        <v>0</v>
      </c>
      <c r="S426" s="36">
        <v>691.51442857169411</v>
      </c>
      <c r="T426" s="36">
        <v>1618.4855714283058</v>
      </c>
      <c r="U426" s="37">
        <v>2310.0124566824657</v>
      </c>
      <c r="V426" s="38">
        <v>3584.9900036824656</v>
      </c>
      <c r="W426" s="34">
        <v>18768.470098682465</v>
      </c>
      <c r="X426" s="34">
        <v>1296.5895535716918</v>
      </c>
      <c r="Y426" s="33">
        <v>17471.880545110773</v>
      </c>
      <c r="Z426" s="144">
        <v>0</v>
      </c>
      <c r="AA426" s="34">
        <v>844.49932058102559</v>
      </c>
      <c r="AB426" s="34">
        <v>4099.9410882502916</v>
      </c>
      <c r="AC426" s="34">
        <v>10216.049999999999</v>
      </c>
      <c r="AD426" s="34">
        <v>276</v>
      </c>
      <c r="AE426" s="34">
        <v>0</v>
      </c>
      <c r="AF426" s="34">
        <v>15436.490408831316</v>
      </c>
      <c r="AG426" s="136">
        <v>16800</v>
      </c>
      <c r="AH426" s="34">
        <v>18350</v>
      </c>
      <c r="AI426" s="34">
        <v>0</v>
      </c>
      <c r="AJ426" s="34">
        <v>1550</v>
      </c>
      <c r="AK426" s="34">
        <v>1550</v>
      </c>
      <c r="AL426" s="34">
        <v>16800</v>
      </c>
      <c r="AM426" s="34">
        <v>16800</v>
      </c>
      <c r="AN426" s="34">
        <v>0</v>
      </c>
      <c r="AO426" s="34">
        <v>15183.480094999999</v>
      </c>
      <c r="AP426" s="34">
        <v>13633.480094999999</v>
      </c>
      <c r="AQ426" s="34">
        <v>1550</v>
      </c>
      <c r="AR426" s="34">
        <v>-9256</v>
      </c>
      <c r="AS426" s="34">
        <v>0</v>
      </c>
    </row>
    <row r="427" spans="2:45" s="1" customFormat="1" ht="12.75" x14ac:dyDescent="0.2">
      <c r="B427" s="31" t="s">
        <v>3798</v>
      </c>
      <c r="C427" s="32" t="s">
        <v>858</v>
      </c>
      <c r="D427" s="31" t="s">
        <v>859</v>
      </c>
      <c r="E427" s="31" t="s">
        <v>13</v>
      </c>
      <c r="F427" s="31" t="s">
        <v>11</v>
      </c>
      <c r="G427" s="31" t="s">
        <v>18</v>
      </c>
      <c r="H427" s="31" t="s">
        <v>32</v>
      </c>
      <c r="I427" s="31" t="s">
        <v>10</v>
      </c>
      <c r="J427" s="31" t="s">
        <v>12</v>
      </c>
      <c r="K427" s="31" t="s">
        <v>860</v>
      </c>
      <c r="L427" s="33">
        <v>4353</v>
      </c>
      <c r="M427" s="150">
        <v>125659.698913</v>
      </c>
      <c r="N427" s="34">
        <v>-20359.399999999994</v>
      </c>
      <c r="O427" s="34">
        <v>0</v>
      </c>
      <c r="P427" s="30">
        <v>94755.868913000013</v>
      </c>
      <c r="Q427" s="35">
        <v>4210.7438840000004</v>
      </c>
      <c r="R427" s="36">
        <v>0</v>
      </c>
      <c r="S427" s="36">
        <v>3881.2877588586334</v>
      </c>
      <c r="T427" s="36">
        <v>4824.7122411413666</v>
      </c>
      <c r="U427" s="37">
        <v>8706.0469471331362</v>
      </c>
      <c r="V427" s="38">
        <v>12916.790831133138</v>
      </c>
      <c r="W427" s="34">
        <v>107672.65974413315</v>
      </c>
      <c r="X427" s="34">
        <v>7277.4145478586433</v>
      </c>
      <c r="Y427" s="33">
        <v>100395.24519627451</v>
      </c>
      <c r="Z427" s="144">
        <v>0</v>
      </c>
      <c r="AA427" s="34">
        <v>18676.931886987753</v>
      </c>
      <c r="AB427" s="34">
        <v>46124.774214779136</v>
      </c>
      <c r="AC427" s="34">
        <v>18246.53</v>
      </c>
      <c r="AD427" s="34">
        <v>3138.6482396501324</v>
      </c>
      <c r="AE427" s="34">
        <v>705.2</v>
      </c>
      <c r="AF427" s="34">
        <v>86892.084341417023</v>
      </c>
      <c r="AG427" s="136">
        <v>33868</v>
      </c>
      <c r="AH427" s="34">
        <v>58624.57</v>
      </c>
      <c r="AI427" s="34">
        <v>0</v>
      </c>
      <c r="AJ427" s="34">
        <v>9914.5</v>
      </c>
      <c r="AK427" s="34">
        <v>9914.5</v>
      </c>
      <c r="AL427" s="34">
        <v>33868</v>
      </c>
      <c r="AM427" s="34">
        <v>48710.07</v>
      </c>
      <c r="AN427" s="34">
        <v>14842.07</v>
      </c>
      <c r="AO427" s="34">
        <v>94755.868913000013</v>
      </c>
      <c r="AP427" s="34">
        <v>69999.298913000006</v>
      </c>
      <c r="AQ427" s="34">
        <v>24756.570000000007</v>
      </c>
      <c r="AR427" s="34">
        <v>-20359.399999999994</v>
      </c>
      <c r="AS427" s="34">
        <v>0</v>
      </c>
    </row>
    <row r="428" spans="2:45" s="1" customFormat="1" ht="12.75" x14ac:dyDescent="0.2">
      <c r="B428" s="31" t="s">
        <v>3798</v>
      </c>
      <c r="C428" s="32" t="s">
        <v>1169</v>
      </c>
      <c r="D428" s="31" t="s">
        <v>1170</v>
      </c>
      <c r="E428" s="31" t="s">
        <v>13</v>
      </c>
      <c r="F428" s="31" t="s">
        <v>11</v>
      </c>
      <c r="G428" s="31" t="s">
        <v>18</v>
      </c>
      <c r="H428" s="31" t="s">
        <v>32</v>
      </c>
      <c r="I428" s="31" t="s">
        <v>10</v>
      </c>
      <c r="J428" s="31" t="s">
        <v>22</v>
      </c>
      <c r="K428" s="31" t="s">
        <v>1171</v>
      </c>
      <c r="L428" s="33">
        <v>177</v>
      </c>
      <c r="M428" s="150">
        <v>15362.762850999998</v>
      </c>
      <c r="N428" s="34">
        <v>-4885</v>
      </c>
      <c r="O428" s="34">
        <v>4720.3</v>
      </c>
      <c r="P428" s="30">
        <v>12080.699850999998</v>
      </c>
      <c r="Q428" s="35">
        <v>921.63041399999997</v>
      </c>
      <c r="R428" s="36">
        <v>0</v>
      </c>
      <c r="S428" s="36">
        <v>62.178654857166734</v>
      </c>
      <c r="T428" s="36">
        <v>291.82134514283325</v>
      </c>
      <c r="U428" s="37">
        <v>354.00190894614411</v>
      </c>
      <c r="V428" s="38">
        <v>1275.6323229461441</v>
      </c>
      <c r="W428" s="34">
        <v>13356.332173946143</v>
      </c>
      <c r="X428" s="34">
        <v>116.58497785716827</v>
      </c>
      <c r="Y428" s="33">
        <v>13239.747196088974</v>
      </c>
      <c r="Z428" s="144">
        <v>0</v>
      </c>
      <c r="AA428" s="34">
        <v>840.62489087612937</v>
      </c>
      <c r="AB428" s="34">
        <v>470.43607079527379</v>
      </c>
      <c r="AC428" s="34">
        <v>2061.4</v>
      </c>
      <c r="AD428" s="34">
        <v>0</v>
      </c>
      <c r="AE428" s="34">
        <v>0</v>
      </c>
      <c r="AF428" s="34">
        <v>3372.4609616714033</v>
      </c>
      <c r="AG428" s="136">
        <v>0</v>
      </c>
      <c r="AH428" s="34">
        <v>1895.9369999999999</v>
      </c>
      <c r="AI428" s="34">
        <v>0</v>
      </c>
      <c r="AJ428" s="34">
        <v>164.70000000000002</v>
      </c>
      <c r="AK428" s="34">
        <v>164.70000000000002</v>
      </c>
      <c r="AL428" s="34">
        <v>0</v>
      </c>
      <c r="AM428" s="34">
        <v>1731.2369999999999</v>
      </c>
      <c r="AN428" s="34">
        <v>1731.2369999999999</v>
      </c>
      <c r="AO428" s="34">
        <v>12080.699850999998</v>
      </c>
      <c r="AP428" s="34">
        <v>10184.762850999998</v>
      </c>
      <c r="AQ428" s="34">
        <v>1895.9369999999999</v>
      </c>
      <c r="AR428" s="34">
        <v>-4885</v>
      </c>
      <c r="AS428" s="34">
        <v>0</v>
      </c>
    </row>
    <row r="429" spans="2:45" s="1" customFormat="1" ht="12.75" x14ac:dyDescent="0.2">
      <c r="B429" s="31" t="s">
        <v>3798</v>
      </c>
      <c r="C429" s="32" t="s">
        <v>1548</v>
      </c>
      <c r="D429" s="31" t="s">
        <v>1549</v>
      </c>
      <c r="E429" s="31" t="s">
        <v>13</v>
      </c>
      <c r="F429" s="31" t="s">
        <v>11</v>
      </c>
      <c r="G429" s="31" t="s">
        <v>18</v>
      </c>
      <c r="H429" s="31" t="s">
        <v>32</v>
      </c>
      <c r="I429" s="31" t="s">
        <v>10</v>
      </c>
      <c r="J429" s="31" t="s">
        <v>12</v>
      </c>
      <c r="K429" s="31" t="s">
        <v>1550</v>
      </c>
      <c r="L429" s="33">
        <v>1419</v>
      </c>
      <c r="M429" s="150">
        <v>45272.709912999999</v>
      </c>
      <c r="N429" s="34">
        <v>-37514</v>
      </c>
      <c r="O429" s="34">
        <v>0</v>
      </c>
      <c r="P429" s="30">
        <v>2085.9809042999987</v>
      </c>
      <c r="Q429" s="35">
        <v>1823.049037</v>
      </c>
      <c r="R429" s="36">
        <v>0</v>
      </c>
      <c r="S429" s="36">
        <v>1001.0294788575272</v>
      </c>
      <c r="T429" s="36">
        <v>1836.9705211424728</v>
      </c>
      <c r="U429" s="37">
        <v>2838.0153039241723</v>
      </c>
      <c r="V429" s="38">
        <v>4661.064340924172</v>
      </c>
      <c r="W429" s="34">
        <v>6747.0452452241707</v>
      </c>
      <c r="X429" s="34">
        <v>1876.9302728575276</v>
      </c>
      <c r="Y429" s="33">
        <v>4870.1149723666431</v>
      </c>
      <c r="Z429" s="144">
        <v>0</v>
      </c>
      <c r="AA429" s="34">
        <v>1521.5618486092326</v>
      </c>
      <c r="AB429" s="34">
        <v>10660.876494295302</v>
      </c>
      <c r="AC429" s="34">
        <v>5948.04</v>
      </c>
      <c r="AD429" s="34">
        <v>506.4616992</v>
      </c>
      <c r="AE429" s="34">
        <v>0</v>
      </c>
      <c r="AF429" s="34">
        <v>18636.940042104536</v>
      </c>
      <c r="AG429" s="136">
        <v>32472</v>
      </c>
      <c r="AH429" s="34">
        <v>36999.2709913</v>
      </c>
      <c r="AI429" s="34">
        <v>0</v>
      </c>
      <c r="AJ429" s="34">
        <v>4527.2709912999999</v>
      </c>
      <c r="AK429" s="34">
        <v>4527.2709912999999</v>
      </c>
      <c r="AL429" s="34">
        <v>32472</v>
      </c>
      <c r="AM429" s="34">
        <v>32472</v>
      </c>
      <c r="AN429" s="34">
        <v>0</v>
      </c>
      <c r="AO429" s="34">
        <v>2085.9809042999987</v>
      </c>
      <c r="AP429" s="34">
        <v>-2441.2900870000012</v>
      </c>
      <c r="AQ429" s="34">
        <v>4527.2709912999999</v>
      </c>
      <c r="AR429" s="34">
        <v>-37514</v>
      </c>
      <c r="AS429" s="34">
        <v>0</v>
      </c>
    </row>
    <row r="430" spans="2:45" s="1" customFormat="1" ht="12.75" x14ac:dyDescent="0.2">
      <c r="B430" s="31" t="s">
        <v>3798</v>
      </c>
      <c r="C430" s="32" t="s">
        <v>3101</v>
      </c>
      <c r="D430" s="31" t="s">
        <v>3102</v>
      </c>
      <c r="E430" s="31" t="s">
        <v>13</v>
      </c>
      <c r="F430" s="31" t="s">
        <v>11</v>
      </c>
      <c r="G430" s="31" t="s">
        <v>18</v>
      </c>
      <c r="H430" s="31" t="s">
        <v>32</v>
      </c>
      <c r="I430" s="31" t="s">
        <v>10</v>
      </c>
      <c r="J430" s="31" t="s">
        <v>12</v>
      </c>
      <c r="K430" s="31" t="s">
        <v>3103</v>
      </c>
      <c r="L430" s="33">
        <v>2185</v>
      </c>
      <c r="M430" s="150">
        <v>73634.525171000001</v>
      </c>
      <c r="N430" s="34">
        <v>-14797</v>
      </c>
      <c r="O430" s="34">
        <v>7672.2650256829347</v>
      </c>
      <c r="P430" s="30">
        <v>53815.675170999995</v>
      </c>
      <c r="Q430" s="35">
        <v>3435.6330160000002</v>
      </c>
      <c r="R430" s="36">
        <v>0</v>
      </c>
      <c r="S430" s="36">
        <v>1900.1756308578726</v>
      </c>
      <c r="T430" s="36">
        <v>2469.8243691421276</v>
      </c>
      <c r="U430" s="37">
        <v>4370.0235652391239</v>
      </c>
      <c r="V430" s="38">
        <v>7805.6565812391236</v>
      </c>
      <c r="W430" s="34">
        <v>61621.331752239115</v>
      </c>
      <c r="X430" s="34">
        <v>3562.8293078578718</v>
      </c>
      <c r="Y430" s="33">
        <v>58058.502444381244</v>
      </c>
      <c r="Z430" s="144">
        <v>377.81585339409889</v>
      </c>
      <c r="AA430" s="34">
        <v>1610.3183886254642</v>
      </c>
      <c r="AB430" s="34">
        <v>11641.163506979807</v>
      </c>
      <c r="AC430" s="34">
        <v>9158.89</v>
      </c>
      <c r="AD430" s="34">
        <v>3996.1152644570002</v>
      </c>
      <c r="AE430" s="34">
        <v>2079.7800000000002</v>
      </c>
      <c r="AF430" s="34">
        <v>28864.083013456369</v>
      </c>
      <c r="AG430" s="136">
        <v>20716</v>
      </c>
      <c r="AH430" s="34">
        <v>30950.149999999998</v>
      </c>
      <c r="AI430" s="34">
        <v>6500</v>
      </c>
      <c r="AJ430" s="34">
        <v>6500</v>
      </c>
      <c r="AK430" s="34">
        <v>0</v>
      </c>
      <c r="AL430" s="34">
        <v>14216</v>
      </c>
      <c r="AM430" s="34">
        <v>24450.149999999998</v>
      </c>
      <c r="AN430" s="34">
        <v>10234.149999999998</v>
      </c>
      <c r="AO430" s="34">
        <v>53815.675170999995</v>
      </c>
      <c r="AP430" s="34">
        <v>43581.525171000001</v>
      </c>
      <c r="AQ430" s="34">
        <v>10234.149999999994</v>
      </c>
      <c r="AR430" s="34">
        <v>-14797</v>
      </c>
      <c r="AS430" s="34">
        <v>0</v>
      </c>
    </row>
    <row r="431" spans="2:45" s="1" customFormat="1" ht="12.75" x14ac:dyDescent="0.2">
      <c r="B431" s="31" t="s">
        <v>3798</v>
      </c>
      <c r="C431" s="32" t="s">
        <v>1859</v>
      </c>
      <c r="D431" s="31" t="s">
        <v>1860</v>
      </c>
      <c r="E431" s="31" t="s">
        <v>13</v>
      </c>
      <c r="F431" s="31" t="s">
        <v>11</v>
      </c>
      <c r="G431" s="31" t="s">
        <v>18</v>
      </c>
      <c r="H431" s="31" t="s">
        <v>32</v>
      </c>
      <c r="I431" s="31" t="s">
        <v>10</v>
      </c>
      <c r="J431" s="31" t="s">
        <v>22</v>
      </c>
      <c r="K431" s="31" t="s">
        <v>1861</v>
      </c>
      <c r="L431" s="33">
        <v>151</v>
      </c>
      <c r="M431" s="150">
        <v>26581.868083000001</v>
      </c>
      <c r="N431" s="34">
        <v>-12679</v>
      </c>
      <c r="O431" s="34">
        <v>7278.6832602286067</v>
      </c>
      <c r="P431" s="30">
        <v>16099.799083000002</v>
      </c>
      <c r="Q431" s="35">
        <v>877.67012499999998</v>
      </c>
      <c r="R431" s="36">
        <v>0</v>
      </c>
      <c r="S431" s="36">
        <v>0</v>
      </c>
      <c r="T431" s="36">
        <v>302</v>
      </c>
      <c r="U431" s="37">
        <v>302.00162853597601</v>
      </c>
      <c r="V431" s="38">
        <v>1179.671753535976</v>
      </c>
      <c r="W431" s="34">
        <v>17279.470836535977</v>
      </c>
      <c r="X431" s="34">
        <v>0</v>
      </c>
      <c r="Y431" s="33">
        <v>17279.470836535977</v>
      </c>
      <c r="Z431" s="144">
        <v>0</v>
      </c>
      <c r="AA431" s="34">
        <v>7895.0286820502461</v>
      </c>
      <c r="AB431" s="34">
        <v>3378.2779183092816</v>
      </c>
      <c r="AC431" s="34">
        <v>1286.3600000000001</v>
      </c>
      <c r="AD431" s="34">
        <v>60</v>
      </c>
      <c r="AE431" s="34">
        <v>178.86</v>
      </c>
      <c r="AF431" s="34">
        <v>12798.526600359528</v>
      </c>
      <c r="AG431" s="136">
        <v>0</v>
      </c>
      <c r="AH431" s="34">
        <v>2196.9309999999996</v>
      </c>
      <c r="AI431" s="34">
        <v>0</v>
      </c>
      <c r="AJ431" s="34">
        <v>720</v>
      </c>
      <c r="AK431" s="34">
        <v>720</v>
      </c>
      <c r="AL431" s="34">
        <v>0</v>
      </c>
      <c r="AM431" s="34">
        <v>1476.9309999999998</v>
      </c>
      <c r="AN431" s="34">
        <v>1476.9309999999998</v>
      </c>
      <c r="AO431" s="34">
        <v>16099.799083000002</v>
      </c>
      <c r="AP431" s="34">
        <v>13902.868083000001</v>
      </c>
      <c r="AQ431" s="34">
        <v>2196.9310000000005</v>
      </c>
      <c r="AR431" s="34">
        <v>-12679</v>
      </c>
      <c r="AS431" s="34">
        <v>0</v>
      </c>
    </row>
    <row r="432" spans="2:45" s="1" customFormat="1" ht="12.75" x14ac:dyDescent="0.2">
      <c r="B432" s="31" t="s">
        <v>3798</v>
      </c>
      <c r="C432" s="32" t="s">
        <v>1124</v>
      </c>
      <c r="D432" s="31" t="s">
        <v>1125</v>
      </c>
      <c r="E432" s="31" t="s">
        <v>13</v>
      </c>
      <c r="F432" s="31" t="s">
        <v>11</v>
      </c>
      <c r="G432" s="31" t="s">
        <v>18</v>
      </c>
      <c r="H432" s="31" t="s">
        <v>32</v>
      </c>
      <c r="I432" s="31" t="s">
        <v>10</v>
      </c>
      <c r="J432" s="31" t="s">
        <v>12</v>
      </c>
      <c r="K432" s="31" t="s">
        <v>1126</v>
      </c>
      <c r="L432" s="33">
        <v>1358</v>
      </c>
      <c r="M432" s="150">
        <v>38213.651863000006</v>
      </c>
      <c r="N432" s="34">
        <v>30078</v>
      </c>
      <c r="O432" s="34">
        <v>0</v>
      </c>
      <c r="P432" s="30">
        <v>70840.67186300001</v>
      </c>
      <c r="Q432" s="35">
        <v>2280.9479470000001</v>
      </c>
      <c r="R432" s="36">
        <v>0</v>
      </c>
      <c r="S432" s="36">
        <v>1652.5643828577774</v>
      </c>
      <c r="T432" s="36">
        <v>1063.4356171422226</v>
      </c>
      <c r="U432" s="37">
        <v>2716.0146460387778</v>
      </c>
      <c r="V432" s="38">
        <v>4996.9625930387774</v>
      </c>
      <c r="W432" s="34">
        <v>75837.634456038795</v>
      </c>
      <c r="X432" s="34">
        <v>3098.5582178577897</v>
      </c>
      <c r="Y432" s="33">
        <v>72739.076238181005</v>
      </c>
      <c r="Z432" s="144">
        <v>0</v>
      </c>
      <c r="AA432" s="34">
        <v>1880.4011280526183</v>
      </c>
      <c r="AB432" s="34">
        <v>11299.999632832338</v>
      </c>
      <c r="AC432" s="34">
        <v>5692.35</v>
      </c>
      <c r="AD432" s="34">
        <v>0</v>
      </c>
      <c r="AE432" s="34">
        <v>0</v>
      </c>
      <c r="AF432" s="34">
        <v>18872.750760884956</v>
      </c>
      <c r="AG432" s="136">
        <v>3698</v>
      </c>
      <c r="AH432" s="34">
        <v>15196.019999999999</v>
      </c>
      <c r="AI432" s="34">
        <v>0</v>
      </c>
      <c r="AJ432" s="34">
        <v>0</v>
      </c>
      <c r="AK432" s="34">
        <v>0</v>
      </c>
      <c r="AL432" s="34">
        <v>3698</v>
      </c>
      <c r="AM432" s="34">
        <v>15196.019999999999</v>
      </c>
      <c r="AN432" s="34">
        <v>11498.019999999999</v>
      </c>
      <c r="AO432" s="34">
        <v>70840.67186300001</v>
      </c>
      <c r="AP432" s="34">
        <v>59342.651863000014</v>
      </c>
      <c r="AQ432" s="34">
        <v>11498.020000000004</v>
      </c>
      <c r="AR432" s="34">
        <v>6565</v>
      </c>
      <c r="AS432" s="34">
        <v>23513</v>
      </c>
    </row>
    <row r="433" spans="2:45" s="1" customFormat="1" ht="12.75" x14ac:dyDescent="0.2">
      <c r="B433" s="31" t="s">
        <v>3798</v>
      </c>
      <c r="C433" s="32" t="s">
        <v>1874</v>
      </c>
      <c r="D433" s="31" t="s">
        <v>1875</v>
      </c>
      <c r="E433" s="31" t="s">
        <v>13</v>
      </c>
      <c r="F433" s="31" t="s">
        <v>11</v>
      </c>
      <c r="G433" s="31" t="s">
        <v>18</v>
      </c>
      <c r="H433" s="31" t="s">
        <v>32</v>
      </c>
      <c r="I433" s="31" t="s">
        <v>10</v>
      </c>
      <c r="J433" s="31" t="s">
        <v>22</v>
      </c>
      <c r="K433" s="31" t="s">
        <v>1876</v>
      </c>
      <c r="L433" s="33">
        <v>316</v>
      </c>
      <c r="M433" s="150">
        <v>8422.6294649999982</v>
      </c>
      <c r="N433" s="34">
        <v>-16499</v>
      </c>
      <c r="O433" s="34">
        <v>11203.294339466043</v>
      </c>
      <c r="P433" s="30">
        <v>-7731.3705350000018</v>
      </c>
      <c r="Q433" s="35">
        <v>376.49292300000002</v>
      </c>
      <c r="R433" s="36">
        <v>7731.3705350000018</v>
      </c>
      <c r="S433" s="36">
        <v>383.55601257157588</v>
      </c>
      <c r="T433" s="36">
        <v>8976.6789750442113</v>
      </c>
      <c r="U433" s="37">
        <v>17091.697689153807</v>
      </c>
      <c r="V433" s="38">
        <v>17468.190612153809</v>
      </c>
      <c r="W433" s="34">
        <v>17468.190612153809</v>
      </c>
      <c r="X433" s="34">
        <v>11881.580451037615</v>
      </c>
      <c r="Y433" s="33">
        <v>5586.6101611161939</v>
      </c>
      <c r="Z433" s="144">
        <v>0.83252096443179113</v>
      </c>
      <c r="AA433" s="34">
        <v>965.34915812031375</v>
      </c>
      <c r="AB433" s="34">
        <v>3632.9372336034944</v>
      </c>
      <c r="AC433" s="34">
        <v>2202.31</v>
      </c>
      <c r="AD433" s="34">
        <v>0</v>
      </c>
      <c r="AE433" s="34">
        <v>391.5</v>
      </c>
      <c r="AF433" s="34">
        <v>7192.9289126882395</v>
      </c>
      <c r="AG433" s="136">
        <v>8164</v>
      </c>
      <c r="AH433" s="34">
        <v>8974</v>
      </c>
      <c r="AI433" s="34">
        <v>0</v>
      </c>
      <c r="AJ433" s="34">
        <v>810</v>
      </c>
      <c r="AK433" s="34">
        <v>810</v>
      </c>
      <c r="AL433" s="34">
        <v>8164</v>
      </c>
      <c r="AM433" s="34">
        <v>8164</v>
      </c>
      <c r="AN433" s="34">
        <v>0</v>
      </c>
      <c r="AO433" s="34">
        <v>-7731.3705350000018</v>
      </c>
      <c r="AP433" s="34">
        <v>-8541.3705350000018</v>
      </c>
      <c r="AQ433" s="34">
        <v>810</v>
      </c>
      <c r="AR433" s="34">
        <v>-16499</v>
      </c>
      <c r="AS433" s="34">
        <v>0</v>
      </c>
    </row>
    <row r="434" spans="2:45" s="1" customFormat="1" ht="12.75" x14ac:dyDescent="0.2">
      <c r="B434" s="31" t="s">
        <v>3798</v>
      </c>
      <c r="C434" s="32" t="s">
        <v>1115</v>
      </c>
      <c r="D434" s="31" t="s">
        <v>1116</v>
      </c>
      <c r="E434" s="31" t="s">
        <v>13</v>
      </c>
      <c r="F434" s="31" t="s">
        <v>11</v>
      </c>
      <c r="G434" s="31" t="s">
        <v>18</v>
      </c>
      <c r="H434" s="31" t="s">
        <v>32</v>
      </c>
      <c r="I434" s="31" t="s">
        <v>10</v>
      </c>
      <c r="J434" s="31" t="s">
        <v>22</v>
      </c>
      <c r="K434" s="31" t="s">
        <v>1117</v>
      </c>
      <c r="L434" s="33">
        <v>897</v>
      </c>
      <c r="M434" s="150">
        <v>22871.960478000001</v>
      </c>
      <c r="N434" s="34">
        <v>-5117</v>
      </c>
      <c r="O434" s="34">
        <v>1805.8135112436976</v>
      </c>
      <c r="P434" s="30">
        <v>3226.5174780000016</v>
      </c>
      <c r="Q434" s="35">
        <v>1350.5185630000001</v>
      </c>
      <c r="R434" s="36">
        <v>0</v>
      </c>
      <c r="S434" s="36">
        <v>1291.0234434290674</v>
      </c>
      <c r="T434" s="36">
        <v>502.97655657093264</v>
      </c>
      <c r="U434" s="37">
        <v>1794.009674150798</v>
      </c>
      <c r="V434" s="38">
        <v>3144.5282371507983</v>
      </c>
      <c r="W434" s="34">
        <v>6371.0457151507999</v>
      </c>
      <c r="X434" s="34">
        <v>2420.6689564290673</v>
      </c>
      <c r="Y434" s="33">
        <v>3950.3767587217326</v>
      </c>
      <c r="Z434" s="144">
        <v>2950.2461677051592</v>
      </c>
      <c r="AA434" s="34">
        <v>1366.1059467913478</v>
      </c>
      <c r="AB434" s="34">
        <v>5767.9186869617251</v>
      </c>
      <c r="AC434" s="34">
        <v>7295.43</v>
      </c>
      <c r="AD434" s="34">
        <v>304.54542500000002</v>
      </c>
      <c r="AE434" s="34">
        <v>506.39</v>
      </c>
      <c r="AF434" s="34">
        <v>18190.636226458231</v>
      </c>
      <c r="AG434" s="136">
        <v>7242</v>
      </c>
      <c r="AH434" s="34">
        <v>10273.556999999999</v>
      </c>
      <c r="AI434" s="34">
        <v>0</v>
      </c>
      <c r="AJ434" s="34">
        <v>1500</v>
      </c>
      <c r="AK434" s="34">
        <v>1500</v>
      </c>
      <c r="AL434" s="34">
        <v>7242</v>
      </c>
      <c r="AM434" s="34">
        <v>8773.5569999999989</v>
      </c>
      <c r="AN434" s="34">
        <v>1531.5569999999989</v>
      </c>
      <c r="AO434" s="34">
        <v>3226.5174780000016</v>
      </c>
      <c r="AP434" s="34">
        <v>194.96047800000269</v>
      </c>
      <c r="AQ434" s="34">
        <v>3031.5569999999989</v>
      </c>
      <c r="AR434" s="34">
        <v>-5117</v>
      </c>
      <c r="AS434" s="34">
        <v>0</v>
      </c>
    </row>
    <row r="435" spans="2:45" s="1" customFormat="1" ht="12.75" x14ac:dyDescent="0.2">
      <c r="B435" s="31" t="s">
        <v>3798</v>
      </c>
      <c r="C435" s="32" t="s">
        <v>647</v>
      </c>
      <c r="D435" s="31" t="s">
        <v>648</v>
      </c>
      <c r="E435" s="31" t="s">
        <v>13</v>
      </c>
      <c r="F435" s="31" t="s">
        <v>11</v>
      </c>
      <c r="G435" s="31" t="s">
        <v>18</v>
      </c>
      <c r="H435" s="31" t="s">
        <v>32</v>
      </c>
      <c r="I435" s="31" t="s">
        <v>10</v>
      </c>
      <c r="J435" s="31" t="s">
        <v>22</v>
      </c>
      <c r="K435" s="31" t="s">
        <v>649</v>
      </c>
      <c r="L435" s="33">
        <v>295</v>
      </c>
      <c r="M435" s="150">
        <v>9735.9936699999998</v>
      </c>
      <c r="N435" s="34">
        <v>-529</v>
      </c>
      <c r="O435" s="34">
        <v>334.5</v>
      </c>
      <c r="P435" s="30">
        <v>9684.8886700000003</v>
      </c>
      <c r="Q435" s="35">
        <v>321.62382700000001</v>
      </c>
      <c r="R435" s="36">
        <v>0</v>
      </c>
      <c r="S435" s="36">
        <v>231.45466400008888</v>
      </c>
      <c r="T435" s="36">
        <v>358.54533599991112</v>
      </c>
      <c r="U435" s="37">
        <v>590.00318157690685</v>
      </c>
      <c r="V435" s="38">
        <v>911.62700857690686</v>
      </c>
      <c r="W435" s="34">
        <v>10596.515678576907</v>
      </c>
      <c r="X435" s="34">
        <v>433.97749500008831</v>
      </c>
      <c r="Y435" s="33">
        <v>10162.538183576818</v>
      </c>
      <c r="Z435" s="144">
        <v>0</v>
      </c>
      <c r="AA435" s="34">
        <v>718.36180639034046</v>
      </c>
      <c r="AB435" s="34">
        <v>2125.4634095020406</v>
      </c>
      <c r="AC435" s="34">
        <v>2321.23</v>
      </c>
      <c r="AD435" s="34">
        <v>158.00235979999997</v>
      </c>
      <c r="AE435" s="34">
        <v>0</v>
      </c>
      <c r="AF435" s="34">
        <v>5323.0575756923809</v>
      </c>
      <c r="AG435" s="136">
        <v>405</v>
      </c>
      <c r="AH435" s="34">
        <v>3079.8949999999995</v>
      </c>
      <c r="AI435" s="34">
        <v>0</v>
      </c>
      <c r="AJ435" s="34">
        <v>194.5</v>
      </c>
      <c r="AK435" s="34">
        <v>194.5</v>
      </c>
      <c r="AL435" s="34">
        <v>405</v>
      </c>
      <c r="AM435" s="34">
        <v>2885.3949999999995</v>
      </c>
      <c r="AN435" s="34">
        <v>2480.3949999999995</v>
      </c>
      <c r="AO435" s="34">
        <v>9684.8886700000003</v>
      </c>
      <c r="AP435" s="34">
        <v>7009.9936700000007</v>
      </c>
      <c r="AQ435" s="34">
        <v>2674.8950000000004</v>
      </c>
      <c r="AR435" s="34">
        <v>-529</v>
      </c>
      <c r="AS435" s="34">
        <v>0</v>
      </c>
    </row>
    <row r="436" spans="2:45" s="1" customFormat="1" ht="12.75" x14ac:dyDescent="0.2">
      <c r="B436" s="31" t="s">
        <v>3798</v>
      </c>
      <c r="C436" s="32" t="s">
        <v>2093</v>
      </c>
      <c r="D436" s="31" t="s">
        <v>2094</v>
      </c>
      <c r="E436" s="31" t="s">
        <v>13</v>
      </c>
      <c r="F436" s="31" t="s">
        <v>11</v>
      </c>
      <c r="G436" s="31" t="s">
        <v>18</v>
      </c>
      <c r="H436" s="31" t="s">
        <v>32</v>
      </c>
      <c r="I436" s="31" t="s">
        <v>10</v>
      </c>
      <c r="J436" s="31" t="s">
        <v>22</v>
      </c>
      <c r="K436" s="31" t="s">
        <v>2095</v>
      </c>
      <c r="L436" s="33">
        <v>59</v>
      </c>
      <c r="M436" s="150">
        <v>9505.3397629999999</v>
      </c>
      <c r="N436" s="34">
        <v>6075</v>
      </c>
      <c r="O436" s="34">
        <v>0</v>
      </c>
      <c r="P436" s="30">
        <v>10013.418763</v>
      </c>
      <c r="Q436" s="35">
        <v>1387.9435060000001</v>
      </c>
      <c r="R436" s="36">
        <v>0</v>
      </c>
      <c r="S436" s="36">
        <v>15.512065142863101</v>
      </c>
      <c r="T436" s="36">
        <v>102.48793485713691</v>
      </c>
      <c r="U436" s="37">
        <v>0</v>
      </c>
      <c r="V436" s="38">
        <v>1387.9435060000001</v>
      </c>
      <c r="W436" s="34">
        <v>11401.362268999999</v>
      </c>
      <c r="X436" s="34">
        <v>29.085122142862019</v>
      </c>
      <c r="Y436" s="33">
        <v>11372.277146857137</v>
      </c>
      <c r="Z436" s="144">
        <v>0</v>
      </c>
      <c r="AA436" s="34">
        <v>937.08765020149576</v>
      </c>
      <c r="AB436" s="34">
        <v>1010.6923163887112</v>
      </c>
      <c r="AC436" s="34">
        <v>1100.68</v>
      </c>
      <c r="AD436" s="34">
        <v>0</v>
      </c>
      <c r="AE436" s="34">
        <v>0</v>
      </c>
      <c r="AF436" s="34">
        <v>3048.4599665902069</v>
      </c>
      <c r="AG436" s="136">
        <v>0</v>
      </c>
      <c r="AH436" s="34">
        <v>577.07899999999995</v>
      </c>
      <c r="AI436" s="34">
        <v>0</v>
      </c>
      <c r="AJ436" s="34">
        <v>0</v>
      </c>
      <c r="AK436" s="34">
        <v>0</v>
      </c>
      <c r="AL436" s="34">
        <v>0</v>
      </c>
      <c r="AM436" s="34">
        <v>577.07899999999995</v>
      </c>
      <c r="AN436" s="34">
        <v>577.07899999999995</v>
      </c>
      <c r="AO436" s="34">
        <v>10013.418763</v>
      </c>
      <c r="AP436" s="34">
        <v>9436.3397629999999</v>
      </c>
      <c r="AQ436" s="34">
        <v>577.07899999999972</v>
      </c>
      <c r="AR436" s="34">
        <v>6075</v>
      </c>
      <c r="AS436" s="34">
        <v>0</v>
      </c>
    </row>
    <row r="437" spans="2:45" s="1" customFormat="1" ht="12.75" x14ac:dyDescent="0.2">
      <c r="B437" s="31" t="s">
        <v>3798</v>
      </c>
      <c r="C437" s="32" t="s">
        <v>749</v>
      </c>
      <c r="D437" s="31" t="s">
        <v>750</v>
      </c>
      <c r="E437" s="31" t="s">
        <v>13</v>
      </c>
      <c r="F437" s="31" t="s">
        <v>11</v>
      </c>
      <c r="G437" s="31" t="s">
        <v>18</v>
      </c>
      <c r="H437" s="31" t="s">
        <v>32</v>
      </c>
      <c r="I437" s="31" t="s">
        <v>10</v>
      </c>
      <c r="J437" s="31" t="s">
        <v>22</v>
      </c>
      <c r="K437" s="31" t="s">
        <v>751</v>
      </c>
      <c r="L437" s="33">
        <v>107</v>
      </c>
      <c r="M437" s="150">
        <v>5548.1256819999999</v>
      </c>
      <c r="N437" s="34">
        <v>-7339</v>
      </c>
      <c r="O437" s="34">
        <v>4999.0779489225852</v>
      </c>
      <c r="P437" s="30">
        <v>-3715.1073180000003</v>
      </c>
      <c r="Q437" s="35">
        <v>0</v>
      </c>
      <c r="R437" s="36">
        <v>3715.1073180000003</v>
      </c>
      <c r="S437" s="36">
        <v>49.564147428590466</v>
      </c>
      <c r="T437" s="36">
        <v>4008.5766498689491</v>
      </c>
      <c r="U437" s="37">
        <v>7773.2900325631235</v>
      </c>
      <c r="V437" s="38">
        <v>7773.2900325631235</v>
      </c>
      <c r="W437" s="34">
        <v>7773.2900325631235</v>
      </c>
      <c r="X437" s="34">
        <v>5048.6420963511755</v>
      </c>
      <c r="Y437" s="33">
        <v>2724.647936211948</v>
      </c>
      <c r="Z437" s="144">
        <v>0</v>
      </c>
      <c r="AA437" s="34">
        <v>724.10329461953006</v>
      </c>
      <c r="AB437" s="34">
        <v>333.19509452496442</v>
      </c>
      <c r="AC437" s="34">
        <v>894.37</v>
      </c>
      <c r="AD437" s="34">
        <v>0</v>
      </c>
      <c r="AE437" s="34">
        <v>0</v>
      </c>
      <c r="AF437" s="34">
        <v>1951.6683891444945</v>
      </c>
      <c r="AG437" s="136">
        <v>0</v>
      </c>
      <c r="AH437" s="34">
        <v>1405.7669999999998</v>
      </c>
      <c r="AI437" s="34">
        <v>0</v>
      </c>
      <c r="AJ437" s="34">
        <v>359.20000000000005</v>
      </c>
      <c r="AK437" s="34">
        <v>359.20000000000005</v>
      </c>
      <c r="AL437" s="34">
        <v>0</v>
      </c>
      <c r="AM437" s="34">
        <v>1046.5669999999998</v>
      </c>
      <c r="AN437" s="34">
        <v>1046.5669999999998</v>
      </c>
      <c r="AO437" s="34">
        <v>-3715.1073180000003</v>
      </c>
      <c r="AP437" s="34">
        <v>-5120.8743180000001</v>
      </c>
      <c r="AQ437" s="34">
        <v>1405.7669999999998</v>
      </c>
      <c r="AR437" s="34">
        <v>-7339</v>
      </c>
      <c r="AS437" s="34">
        <v>0</v>
      </c>
    </row>
    <row r="438" spans="2:45" s="1" customFormat="1" ht="12.75" x14ac:dyDescent="0.2">
      <c r="B438" s="31" t="s">
        <v>3798</v>
      </c>
      <c r="C438" s="32" t="s">
        <v>1710</v>
      </c>
      <c r="D438" s="31" t="s">
        <v>1711</v>
      </c>
      <c r="E438" s="31" t="s">
        <v>13</v>
      </c>
      <c r="F438" s="31" t="s">
        <v>11</v>
      </c>
      <c r="G438" s="31" t="s">
        <v>18</v>
      </c>
      <c r="H438" s="31" t="s">
        <v>32</v>
      </c>
      <c r="I438" s="31" t="s">
        <v>10</v>
      </c>
      <c r="J438" s="31" t="s">
        <v>22</v>
      </c>
      <c r="K438" s="31" t="s">
        <v>1712</v>
      </c>
      <c r="L438" s="33">
        <v>696</v>
      </c>
      <c r="M438" s="150">
        <v>26551.540488000002</v>
      </c>
      <c r="N438" s="34">
        <v>447</v>
      </c>
      <c r="O438" s="34">
        <v>0</v>
      </c>
      <c r="P438" s="30">
        <v>35489.716488000005</v>
      </c>
      <c r="Q438" s="35">
        <v>486.337041</v>
      </c>
      <c r="R438" s="36">
        <v>0</v>
      </c>
      <c r="S438" s="36">
        <v>550.96235314306875</v>
      </c>
      <c r="T438" s="36">
        <v>841.03764685693125</v>
      </c>
      <c r="U438" s="37">
        <v>1392.0075063644988</v>
      </c>
      <c r="V438" s="38">
        <v>1878.3445473644988</v>
      </c>
      <c r="W438" s="34">
        <v>37368.061035364502</v>
      </c>
      <c r="X438" s="34">
        <v>1033.0544121430721</v>
      </c>
      <c r="Y438" s="33">
        <v>36335.00662322143</v>
      </c>
      <c r="Z438" s="144">
        <v>0</v>
      </c>
      <c r="AA438" s="34">
        <v>1516.8146209356471</v>
      </c>
      <c r="AB438" s="34">
        <v>5859.5159554241773</v>
      </c>
      <c r="AC438" s="34">
        <v>2917.43</v>
      </c>
      <c r="AD438" s="34">
        <v>1510.53818</v>
      </c>
      <c r="AE438" s="34">
        <v>2588.89</v>
      </c>
      <c r="AF438" s="34">
        <v>14393.188756359823</v>
      </c>
      <c r="AG438" s="136">
        <v>4112</v>
      </c>
      <c r="AH438" s="34">
        <v>8752.1759999999995</v>
      </c>
      <c r="AI438" s="34">
        <v>1312</v>
      </c>
      <c r="AJ438" s="34">
        <v>1944.6000000000001</v>
      </c>
      <c r="AK438" s="34">
        <v>632.60000000000014</v>
      </c>
      <c r="AL438" s="34">
        <v>2800</v>
      </c>
      <c r="AM438" s="34">
        <v>6807.5759999999991</v>
      </c>
      <c r="AN438" s="34">
        <v>4007.5759999999991</v>
      </c>
      <c r="AO438" s="34">
        <v>35489.716488000005</v>
      </c>
      <c r="AP438" s="34">
        <v>30849.540488000006</v>
      </c>
      <c r="AQ438" s="34">
        <v>4640.1759999999995</v>
      </c>
      <c r="AR438" s="34">
        <v>-3753</v>
      </c>
      <c r="AS438" s="34">
        <v>4200</v>
      </c>
    </row>
    <row r="439" spans="2:45" s="1" customFormat="1" ht="12.75" x14ac:dyDescent="0.2">
      <c r="B439" s="31" t="s">
        <v>3798</v>
      </c>
      <c r="C439" s="32" t="s">
        <v>3341</v>
      </c>
      <c r="D439" s="31" t="s">
        <v>3342</v>
      </c>
      <c r="E439" s="31" t="s">
        <v>13</v>
      </c>
      <c r="F439" s="31" t="s">
        <v>11</v>
      </c>
      <c r="G439" s="31" t="s">
        <v>18</v>
      </c>
      <c r="H439" s="31" t="s">
        <v>32</v>
      </c>
      <c r="I439" s="31" t="s">
        <v>10</v>
      </c>
      <c r="J439" s="31" t="s">
        <v>22</v>
      </c>
      <c r="K439" s="31" t="s">
        <v>3343</v>
      </c>
      <c r="L439" s="33">
        <v>836</v>
      </c>
      <c r="M439" s="150">
        <v>20959.340385999996</v>
      </c>
      <c r="N439" s="34">
        <v>-8223</v>
      </c>
      <c r="O439" s="34">
        <v>0</v>
      </c>
      <c r="P439" s="30">
        <v>37006.840385999996</v>
      </c>
      <c r="Q439" s="35">
        <v>1404.8551419999999</v>
      </c>
      <c r="R439" s="36">
        <v>0</v>
      </c>
      <c r="S439" s="36">
        <v>1149.469301714727</v>
      </c>
      <c r="T439" s="36">
        <v>522.53069828527305</v>
      </c>
      <c r="U439" s="37">
        <v>1672.0090162654037</v>
      </c>
      <c r="V439" s="38">
        <v>3076.8641582654036</v>
      </c>
      <c r="W439" s="34">
        <v>40083.704544265398</v>
      </c>
      <c r="X439" s="34">
        <v>2155.2549407147308</v>
      </c>
      <c r="Y439" s="33">
        <v>37928.449603550667</v>
      </c>
      <c r="Z439" s="144">
        <v>299.55888273751049</v>
      </c>
      <c r="AA439" s="34">
        <v>1250.6768022146528</v>
      </c>
      <c r="AB439" s="34">
        <v>3100.784831693958</v>
      </c>
      <c r="AC439" s="34">
        <v>8720.59</v>
      </c>
      <c r="AD439" s="34">
        <v>522.5</v>
      </c>
      <c r="AE439" s="34">
        <v>1652.5</v>
      </c>
      <c r="AF439" s="34">
        <v>15546.61051664612</v>
      </c>
      <c r="AG439" s="136">
        <v>28013</v>
      </c>
      <c r="AH439" s="34">
        <v>28885.5</v>
      </c>
      <c r="AI439" s="34">
        <v>0</v>
      </c>
      <c r="AJ439" s="34">
        <v>872.5</v>
      </c>
      <c r="AK439" s="34">
        <v>872.5</v>
      </c>
      <c r="AL439" s="34">
        <v>28013</v>
      </c>
      <c r="AM439" s="34">
        <v>28013</v>
      </c>
      <c r="AN439" s="34">
        <v>0</v>
      </c>
      <c r="AO439" s="34">
        <v>37006.840385999996</v>
      </c>
      <c r="AP439" s="34">
        <v>36134.340385999996</v>
      </c>
      <c r="AQ439" s="34">
        <v>872.5</v>
      </c>
      <c r="AR439" s="34">
        <v>-8223</v>
      </c>
      <c r="AS439" s="34">
        <v>0</v>
      </c>
    </row>
    <row r="440" spans="2:45" s="1" customFormat="1" ht="12.75" x14ac:dyDescent="0.2">
      <c r="B440" s="31" t="s">
        <v>3798</v>
      </c>
      <c r="C440" s="32" t="s">
        <v>2903</v>
      </c>
      <c r="D440" s="31" t="s">
        <v>2904</v>
      </c>
      <c r="E440" s="31" t="s">
        <v>13</v>
      </c>
      <c r="F440" s="31" t="s">
        <v>11</v>
      </c>
      <c r="G440" s="31" t="s">
        <v>18</v>
      </c>
      <c r="H440" s="31" t="s">
        <v>32</v>
      </c>
      <c r="I440" s="31" t="s">
        <v>10</v>
      </c>
      <c r="J440" s="31" t="s">
        <v>22</v>
      </c>
      <c r="K440" s="31" t="s">
        <v>2905</v>
      </c>
      <c r="L440" s="33">
        <v>475</v>
      </c>
      <c r="M440" s="150">
        <v>11232.872579999999</v>
      </c>
      <c r="N440" s="34">
        <v>-806</v>
      </c>
      <c r="O440" s="34">
        <v>0</v>
      </c>
      <c r="P440" s="30">
        <v>12812.147579999997</v>
      </c>
      <c r="Q440" s="35">
        <v>491.813152</v>
      </c>
      <c r="R440" s="36">
        <v>0</v>
      </c>
      <c r="S440" s="36">
        <v>315.16497828583533</v>
      </c>
      <c r="T440" s="36">
        <v>634.83502171416467</v>
      </c>
      <c r="U440" s="37">
        <v>950.00512287807021</v>
      </c>
      <c r="V440" s="38">
        <v>1441.8182748780703</v>
      </c>
      <c r="W440" s="34">
        <v>14253.965854878068</v>
      </c>
      <c r="X440" s="34">
        <v>590.93433428583558</v>
      </c>
      <c r="Y440" s="33">
        <v>13663.031520592232</v>
      </c>
      <c r="Z440" s="144">
        <v>63.0523132213631</v>
      </c>
      <c r="AA440" s="34">
        <v>1372.4065945745178</v>
      </c>
      <c r="AB440" s="34">
        <v>2390.689501364478</v>
      </c>
      <c r="AC440" s="34">
        <v>5364.33</v>
      </c>
      <c r="AD440" s="34">
        <v>206.76819465</v>
      </c>
      <c r="AE440" s="34">
        <v>110.42</v>
      </c>
      <c r="AF440" s="34">
        <v>9507.6666038103576</v>
      </c>
      <c r="AG440" s="136">
        <v>0</v>
      </c>
      <c r="AH440" s="34">
        <v>4950.2749999999996</v>
      </c>
      <c r="AI440" s="34">
        <v>0</v>
      </c>
      <c r="AJ440" s="34">
        <v>304.3</v>
      </c>
      <c r="AK440" s="34">
        <v>304.3</v>
      </c>
      <c r="AL440" s="34">
        <v>0</v>
      </c>
      <c r="AM440" s="34">
        <v>4645.9749999999995</v>
      </c>
      <c r="AN440" s="34">
        <v>4645.9749999999995</v>
      </c>
      <c r="AO440" s="34">
        <v>12812.147579999997</v>
      </c>
      <c r="AP440" s="34">
        <v>7861.8725799999984</v>
      </c>
      <c r="AQ440" s="34">
        <v>4950.2750000000015</v>
      </c>
      <c r="AR440" s="34">
        <v>-806</v>
      </c>
      <c r="AS440" s="34">
        <v>0</v>
      </c>
    </row>
    <row r="441" spans="2:45" s="1" customFormat="1" ht="12.75" x14ac:dyDescent="0.2">
      <c r="B441" s="31" t="s">
        <v>3798</v>
      </c>
      <c r="C441" s="32" t="s">
        <v>810</v>
      </c>
      <c r="D441" s="31" t="s">
        <v>811</v>
      </c>
      <c r="E441" s="31" t="s">
        <v>13</v>
      </c>
      <c r="F441" s="31" t="s">
        <v>11</v>
      </c>
      <c r="G441" s="31" t="s">
        <v>18</v>
      </c>
      <c r="H441" s="31" t="s">
        <v>32</v>
      </c>
      <c r="I441" s="31" t="s">
        <v>10</v>
      </c>
      <c r="J441" s="31" t="s">
        <v>22</v>
      </c>
      <c r="K441" s="31" t="s">
        <v>812</v>
      </c>
      <c r="L441" s="33">
        <v>661</v>
      </c>
      <c r="M441" s="150">
        <v>19806.437293000003</v>
      </c>
      <c r="N441" s="34">
        <v>7</v>
      </c>
      <c r="O441" s="34">
        <v>0</v>
      </c>
      <c r="P441" s="30">
        <v>29972.437293000003</v>
      </c>
      <c r="Q441" s="35">
        <v>557.40586399999995</v>
      </c>
      <c r="R441" s="36">
        <v>0</v>
      </c>
      <c r="S441" s="36">
        <v>636.91741257167314</v>
      </c>
      <c r="T441" s="36">
        <v>685.08258742832686</v>
      </c>
      <c r="U441" s="37">
        <v>1322.0071288892725</v>
      </c>
      <c r="V441" s="38">
        <v>1879.4129928892726</v>
      </c>
      <c r="W441" s="34">
        <v>31851.850285889275</v>
      </c>
      <c r="X441" s="34">
        <v>1194.220148571676</v>
      </c>
      <c r="Y441" s="33">
        <v>30657.630137317599</v>
      </c>
      <c r="Z441" s="144">
        <v>0</v>
      </c>
      <c r="AA441" s="34">
        <v>644.79273424694304</v>
      </c>
      <c r="AB441" s="34">
        <v>4384.2350476042629</v>
      </c>
      <c r="AC441" s="34">
        <v>6680.0599999999995</v>
      </c>
      <c r="AD441" s="34">
        <v>382.1701908</v>
      </c>
      <c r="AE441" s="34">
        <v>0</v>
      </c>
      <c r="AF441" s="34">
        <v>12091.257972651205</v>
      </c>
      <c r="AG441" s="136">
        <v>11985</v>
      </c>
      <c r="AH441" s="34">
        <v>11985</v>
      </c>
      <c r="AI441" s="34">
        <v>0</v>
      </c>
      <c r="AJ441" s="34">
        <v>0</v>
      </c>
      <c r="AK441" s="34">
        <v>0</v>
      </c>
      <c r="AL441" s="34">
        <v>11985</v>
      </c>
      <c r="AM441" s="34">
        <v>11985</v>
      </c>
      <c r="AN441" s="34">
        <v>0</v>
      </c>
      <c r="AO441" s="34">
        <v>29972.437293000003</v>
      </c>
      <c r="AP441" s="34">
        <v>29972.437293000003</v>
      </c>
      <c r="AQ441" s="34">
        <v>0</v>
      </c>
      <c r="AR441" s="34">
        <v>7</v>
      </c>
      <c r="AS441" s="34">
        <v>0</v>
      </c>
    </row>
    <row r="442" spans="2:45" s="1" customFormat="1" ht="12.75" x14ac:dyDescent="0.2">
      <c r="B442" s="31" t="s">
        <v>3798</v>
      </c>
      <c r="C442" s="32" t="s">
        <v>1416</v>
      </c>
      <c r="D442" s="31" t="s">
        <v>1417</v>
      </c>
      <c r="E442" s="31" t="s">
        <v>13</v>
      </c>
      <c r="F442" s="31" t="s">
        <v>11</v>
      </c>
      <c r="G442" s="31" t="s">
        <v>18</v>
      </c>
      <c r="H442" s="31" t="s">
        <v>32</v>
      </c>
      <c r="I442" s="31" t="s">
        <v>10</v>
      </c>
      <c r="J442" s="31" t="s">
        <v>14</v>
      </c>
      <c r="K442" s="31" t="s">
        <v>1418</v>
      </c>
      <c r="L442" s="33">
        <v>5417</v>
      </c>
      <c r="M442" s="150">
        <v>184199.01413300002</v>
      </c>
      <c r="N442" s="34">
        <v>-205180.79999999999</v>
      </c>
      <c r="O442" s="34">
        <v>136866.00591437909</v>
      </c>
      <c r="P442" s="30">
        <v>-9124.7858669999696</v>
      </c>
      <c r="Q442" s="35">
        <v>12841.598851999999</v>
      </c>
      <c r="R442" s="36">
        <v>9124.7858669999696</v>
      </c>
      <c r="S442" s="36">
        <v>7004.6495428598328</v>
      </c>
      <c r="T442" s="36">
        <v>114316.15904337911</v>
      </c>
      <c r="U442" s="37">
        <v>130446.29788152858</v>
      </c>
      <c r="V442" s="38">
        <v>143287.89673352859</v>
      </c>
      <c r="W442" s="34">
        <v>143287.89673352859</v>
      </c>
      <c r="X442" s="34">
        <v>143287.19330523891</v>
      </c>
      <c r="Y442" s="33">
        <v>0.70342828966386151</v>
      </c>
      <c r="Z442" s="144">
        <v>0</v>
      </c>
      <c r="AA442" s="34">
        <v>10793.622579498891</v>
      </c>
      <c r="AB442" s="34">
        <v>30639.067814708545</v>
      </c>
      <c r="AC442" s="34">
        <v>22706.51</v>
      </c>
      <c r="AD442" s="34">
        <v>3762.6800000000017</v>
      </c>
      <c r="AE442" s="34">
        <v>2046.19</v>
      </c>
      <c r="AF442" s="34">
        <v>69948.070394207447</v>
      </c>
      <c r="AG442" s="136">
        <v>94770</v>
      </c>
      <c r="AH442" s="34">
        <v>97648</v>
      </c>
      <c r="AI442" s="34">
        <v>2622</v>
      </c>
      <c r="AJ442" s="34">
        <v>5500</v>
      </c>
      <c r="AK442" s="34">
        <v>2878</v>
      </c>
      <c r="AL442" s="34">
        <v>92148</v>
      </c>
      <c r="AM442" s="34">
        <v>92148</v>
      </c>
      <c r="AN442" s="34">
        <v>0</v>
      </c>
      <c r="AO442" s="34">
        <v>-9124.7858669999696</v>
      </c>
      <c r="AP442" s="34">
        <v>-12002.78586699997</v>
      </c>
      <c r="AQ442" s="34">
        <v>2878</v>
      </c>
      <c r="AR442" s="34">
        <v>-212054</v>
      </c>
      <c r="AS442" s="34">
        <v>6873.2000000000116</v>
      </c>
    </row>
    <row r="443" spans="2:45" s="1" customFormat="1" ht="12.75" x14ac:dyDescent="0.2">
      <c r="B443" s="31" t="s">
        <v>3798</v>
      </c>
      <c r="C443" s="32" t="s">
        <v>129</v>
      </c>
      <c r="D443" s="31" t="s">
        <v>130</v>
      </c>
      <c r="E443" s="31" t="s">
        <v>13</v>
      </c>
      <c r="F443" s="31" t="s">
        <v>11</v>
      </c>
      <c r="G443" s="31" t="s">
        <v>18</v>
      </c>
      <c r="H443" s="31" t="s">
        <v>32</v>
      </c>
      <c r="I443" s="31" t="s">
        <v>10</v>
      </c>
      <c r="J443" s="31" t="s">
        <v>22</v>
      </c>
      <c r="K443" s="31" t="s">
        <v>131</v>
      </c>
      <c r="L443" s="33">
        <v>87</v>
      </c>
      <c r="M443" s="150">
        <v>5765.9743129999997</v>
      </c>
      <c r="N443" s="34">
        <v>-2420</v>
      </c>
      <c r="O443" s="34">
        <v>51.326042060570991</v>
      </c>
      <c r="P443" s="30">
        <v>4773.5187442999995</v>
      </c>
      <c r="Q443" s="35">
        <v>521.84464200000002</v>
      </c>
      <c r="R443" s="36">
        <v>0</v>
      </c>
      <c r="S443" s="36">
        <v>96.221811428608376</v>
      </c>
      <c r="T443" s="36">
        <v>77.778188571391624</v>
      </c>
      <c r="U443" s="37">
        <v>0</v>
      </c>
      <c r="V443" s="38">
        <v>521.84464200000002</v>
      </c>
      <c r="W443" s="34">
        <v>5295.3633862999995</v>
      </c>
      <c r="X443" s="34">
        <v>180.4158964286089</v>
      </c>
      <c r="Y443" s="33">
        <v>5114.9474898713906</v>
      </c>
      <c r="Z443" s="144">
        <v>0</v>
      </c>
      <c r="AA443" s="34">
        <v>176.90936668587403</v>
      </c>
      <c r="AB443" s="34">
        <v>722.65628803952779</v>
      </c>
      <c r="AC443" s="34">
        <v>1164.21</v>
      </c>
      <c r="AD443" s="34">
        <v>0</v>
      </c>
      <c r="AE443" s="34">
        <v>0</v>
      </c>
      <c r="AF443" s="34">
        <v>2063.7756547254021</v>
      </c>
      <c r="AG443" s="136">
        <v>0</v>
      </c>
      <c r="AH443" s="34">
        <v>1427.5444312999998</v>
      </c>
      <c r="AI443" s="34">
        <v>0</v>
      </c>
      <c r="AJ443" s="34">
        <v>576.59743130000004</v>
      </c>
      <c r="AK443" s="34">
        <v>576.59743130000004</v>
      </c>
      <c r="AL443" s="34">
        <v>0</v>
      </c>
      <c r="AM443" s="34">
        <v>850.94699999999989</v>
      </c>
      <c r="AN443" s="34">
        <v>850.94699999999989</v>
      </c>
      <c r="AO443" s="34">
        <v>4773.5187442999995</v>
      </c>
      <c r="AP443" s="34">
        <v>3345.9743129999997</v>
      </c>
      <c r="AQ443" s="34">
        <v>1427.5444312999998</v>
      </c>
      <c r="AR443" s="34">
        <v>-2420</v>
      </c>
      <c r="AS443" s="34">
        <v>0</v>
      </c>
    </row>
    <row r="444" spans="2:45" s="1" customFormat="1" ht="12.75" x14ac:dyDescent="0.2">
      <c r="B444" s="31" t="s">
        <v>3798</v>
      </c>
      <c r="C444" s="32" t="s">
        <v>2015</v>
      </c>
      <c r="D444" s="31" t="s">
        <v>2016</v>
      </c>
      <c r="E444" s="31" t="s">
        <v>13</v>
      </c>
      <c r="F444" s="31" t="s">
        <v>11</v>
      </c>
      <c r="G444" s="31" t="s">
        <v>18</v>
      </c>
      <c r="H444" s="31" t="s">
        <v>32</v>
      </c>
      <c r="I444" s="31" t="s">
        <v>10</v>
      </c>
      <c r="J444" s="31" t="s">
        <v>14</v>
      </c>
      <c r="K444" s="31" t="s">
        <v>2017</v>
      </c>
      <c r="L444" s="33">
        <v>6947</v>
      </c>
      <c r="M444" s="150">
        <v>248999.56944399999</v>
      </c>
      <c r="N444" s="34">
        <v>-48798</v>
      </c>
      <c r="O444" s="34">
        <v>23516.870954694357</v>
      </c>
      <c r="P444" s="30">
        <v>255833.56944400002</v>
      </c>
      <c r="Q444" s="35">
        <v>14320.382621999999</v>
      </c>
      <c r="R444" s="36">
        <v>0</v>
      </c>
      <c r="S444" s="36">
        <v>11417.6642182901</v>
      </c>
      <c r="T444" s="36">
        <v>2476.3357817099004</v>
      </c>
      <c r="U444" s="37">
        <v>13894.074923439905</v>
      </c>
      <c r="V444" s="38">
        <v>28214.457545439902</v>
      </c>
      <c r="W444" s="34">
        <v>284048.02698943991</v>
      </c>
      <c r="X444" s="34">
        <v>21408.120409290132</v>
      </c>
      <c r="Y444" s="33">
        <v>262639.90658014978</v>
      </c>
      <c r="Z444" s="144">
        <v>0</v>
      </c>
      <c r="AA444" s="34">
        <v>10484.452321124678</v>
      </c>
      <c r="AB444" s="34">
        <v>47360.205184389917</v>
      </c>
      <c r="AC444" s="34">
        <v>29119.83</v>
      </c>
      <c r="AD444" s="34">
        <v>1531.605</v>
      </c>
      <c r="AE444" s="34">
        <v>2114.62</v>
      </c>
      <c r="AF444" s="34">
        <v>90610.712505514588</v>
      </c>
      <c r="AG444" s="136">
        <v>89873</v>
      </c>
      <c r="AH444" s="34">
        <v>89873</v>
      </c>
      <c r="AI444" s="34">
        <v>13186</v>
      </c>
      <c r="AJ444" s="34">
        <v>13186</v>
      </c>
      <c r="AK444" s="34">
        <v>0</v>
      </c>
      <c r="AL444" s="34">
        <v>76687</v>
      </c>
      <c r="AM444" s="34">
        <v>76687</v>
      </c>
      <c r="AN444" s="34">
        <v>0</v>
      </c>
      <c r="AO444" s="34">
        <v>255833.56944400002</v>
      </c>
      <c r="AP444" s="34">
        <v>255833.56944400002</v>
      </c>
      <c r="AQ444" s="34">
        <v>0</v>
      </c>
      <c r="AR444" s="34">
        <v>-48798</v>
      </c>
      <c r="AS444" s="34">
        <v>0</v>
      </c>
    </row>
    <row r="445" spans="2:45" s="1" customFormat="1" ht="12.75" x14ac:dyDescent="0.2">
      <c r="B445" s="31" t="s">
        <v>3798</v>
      </c>
      <c r="C445" s="32" t="s">
        <v>180</v>
      </c>
      <c r="D445" s="31" t="s">
        <v>181</v>
      </c>
      <c r="E445" s="31" t="s">
        <v>13</v>
      </c>
      <c r="F445" s="31" t="s">
        <v>11</v>
      </c>
      <c r="G445" s="31" t="s">
        <v>18</v>
      </c>
      <c r="H445" s="31" t="s">
        <v>32</v>
      </c>
      <c r="I445" s="31" t="s">
        <v>10</v>
      </c>
      <c r="J445" s="31" t="s">
        <v>12</v>
      </c>
      <c r="K445" s="31" t="s">
        <v>182</v>
      </c>
      <c r="L445" s="33">
        <v>2031</v>
      </c>
      <c r="M445" s="150">
        <v>40760.963605999998</v>
      </c>
      <c r="N445" s="34">
        <v>3324</v>
      </c>
      <c r="O445" s="34">
        <v>0</v>
      </c>
      <c r="P445" s="30">
        <v>55353.963606000005</v>
      </c>
      <c r="Q445" s="35">
        <v>2534.5294210000002</v>
      </c>
      <c r="R445" s="36">
        <v>0</v>
      </c>
      <c r="S445" s="36">
        <v>2465.2686434295183</v>
      </c>
      <c r="T445" s="36">
        <v>1596.7313565704817</v>
      </c>
      <c r="U445" s="37">
        <v>4062.0219043481279</v>
      </c>
      <c r="V445" s="38">
        <v>6596.5513253481276</v>
      </c>
      <c r="W445" s="34">
        <v>61950.514931348131</v>
      </c>
      <c r="X445" s="34">
        <v>4622.3787064295175</v>
      </c>
      <c r="Y445" s="33">
        <v>57328.136224918613</v>
      </c>
      <c r="Z445" s="144">
        <v>0</v>
      </c>
      <c r="AA445" s="34">
        <v>1592.8911589080094</v>
      </c>
      <c r="AB445" s="34">
        <v>12897.116268978363</v>
      </c>
      <c r="AC445" s="34">
        <v>8513.3700000000008</v>
      </c>
      <c r="AD445" s="34">
        <v>484.85508759999999</v>
      </c>
      <c r="AE445" s="34">
        <v>271.37</v>
      </c>
      <c r="AF445" s="34">
        <v>23759.602515486371</v>
      </c>
      <c r="AG445" s="136">
        <v>24141</v>
      </c>
      <c r="AH445" s="34">
        <v>24141</v>
      </c>
      <c r="AI445" s="34">
        <v>0</v>
      </c>
      <c r="AJ445" s="34">
        <v>0</v>
      </c>
      <c r="AK445" s="34">
        <v>0</v>
      </c>
      <c r="AL445" s="34">
        <v>24141</v>
      </c>
      <c r="AM445" s="34">
        <v>24141</v>
      </c>
      <c r="AN445" s="34">
        <v>0</v>
      </c>
      <c r="AO445" s="34">
        <v>55353.963606000005</v>
      </c>
      <c r="AP445" s="34">
        <v>55353.963606000005</v>
      </c>
      <c r="AQ445" s="34">
        <v>0</v>
      </c>
      <c r="AR445" s="34">
        <v>3324</v>
      </c>
      <c r="AS445" s="34">
        <v>0</v>
      </c>
    </row>
    <row r="446" spans="2:45" s="1" customFormat="1" ht="12.75" x14ac:dyDescent="0.2">
      <c r="B446" s="31" t="s">
        <v>3798</v>
      </c>
      <c r="C446" s="32" t="s">
        <v>3554</v>
      </c>
      <c r="D446" s="31" t="s">
        <v>3555</v>
      </c>
      <c r="E446" s="31" t="s">
        <v>13</v>
      </c>
      <c r="F446" s="31" t="s">
        <v>11</v>
      </c>
      <c r="G446" s="31" t="s">
        <v>18</v>
      </c>
      <c r="H446" s="31" t="s">
        <v>32</v>
      </c>
      <c r="I446" s="31" t="s">
        <v>10</v>
      </c>
      <c r="J446" s="31" t="s">
        <v>22</v>
      </c>
      <c r="K446" s="31" t="s">
        <v>3556</v>
      </c>
      <c r="L446" s="33">
        <v>419</v>
      </c>
      <c r="M446" s="150">
        <v>5723.2907139999998</v>
      </c>
      <c r="N446" s="34">
        <v>5838</v>
      </c>
      <c r="O446" s="34">
        <v>0</v>
      </c>
      <c r="P446" s="30">
        <v>12587.529713999997</v>
      </c>
      <c r="Q446" s="35">
        <v>572.527106</v>
      </c>
      <c r="R446" s="36">
        <v>0</v>
      </c>
      <c r="S446" s="36">
        <v>638.70377600024528</v>
      </c>
      <c r="T446" s="36">
        <v>199.29622399975472</v>
      </c>
      <c r="U446" s="37">
        <v>838.00451891770831</v>
      </c>
      <c r="V446" s="38">
        <v>1410.5316249177083</v>
      </c>
      <c r="W446" s="34">
        <v>13998.061338917705</v>
      </c>
      <c r="X446" s="34">
        <v>1197.569580000245</v>
      </c>
      <c r="Y446" s="33">
        <v>12800.49175891746</v>
      </c>
      <c r="Z446" s="144">
        <v>110.963151402123</v>
      </c>
      <c r="AA446" s="34">
        <v>1054.7381532804427</v>
      </c>
      <c r="AB446" s="34">
        <v>4072.0861118230778</v>
      </c>
      <c r="AC446" s="34">
        <v>1756.33</v>
      </c>
      <c r="AD446" s="34">
        <v>385</v>
      </c>
      <c r="AE446" s="34">
        <v>254.5</v>
      </c>
      <c r="AF446" s="34">
        <v>7633.6174165056436</v>
      </c>
      <c r="AG446" s="136">
        <v>0</v>
      </c>
      <c r="AH446" s="34">
        <v>4098.2389999999996</v>
      </c>
      <c r="AI446" s="34">
        <v>0</v>
      </c>
      <c r="AJ446" s="34">
        <v>0</v>
      </c>
      <c r="AK446" s="34">
        <v>0</v>
      </c>
      <c r="AL446" s="34">
        <v>0</v>
      </c>
      <c r="AM446" s="34">
        <v>4098.2389999999996</v>
      </c>
      <c r="AN446" s="34">
        <v>4098.2389999999996</v>
      </c>
      <c r="AO446" s="34">
        <v>12587.529713999997</v>
      </c>
      <c r="AP446" s="34">
        <v>8489.290713999997</v>
      </c>
      <c r="AQ446" s="34">
        <v>4098.2390000000014</v>
      </c>
      <c r="AR446" s="34">
        <v>5838</v>
      </c>
      <c r="AS446" s="34">
        <v>0</v>
      </c>
    </row>
    <row r="447" spans="2:45" s="1" customFormat="1" ht="12.75" x14ac:dyDescent="0.2">
      <c r="B447" s="31" t="s">
        <v>3798</v>
      </c>
      <c r="C447" s="32" t="s">
        <v>3632</v>
      </c>
      <c r="D447" s="31" t="s">
        <v>3633</v>
      </c>
      <c r="E447" s="31" t="s">
        <v>13</v>
      </c>
      <c r="F447" s="31" t="s">
        <v>11</v>
      </c>
      <c r="G447" s="31" t="s">
        <v>18</v>
      </c>
      <c r="H447" s="31" t="s">
        <v>32</v>
      </c>
      <c r="I447" s="31" t="s">
        <v>10</v>
      </c>
      <c r="J447" s="31" t="s">
        <v>14</v>
      </c>
      <c r="K447" s="31" t="s">
        <v>3634</v>
      </c>
      <c r="L447" s="33">
        <v>5161</v>
      </c>
      <c r="M447" s="150">
        <v>181699.69568600002</v>
      </c>
      <c r="N447" s="34">
        <v>-160854</v>
      </c>
      <c r="O447" s="34">
        <v>71667.104767520403</v>
      </c>
      <c r="P447" s="30">
        <v>97464.495686000009</v>
      </c>
      <c r="Q447" s="35">
        <v>6518.8190729999997</v>
      </c>
      <c r="R447" s="36">
        <v>0</v>
      </c>
      <c r="S447" s="36">
        <v>25.15927542858109</v>
      </c>
      <c r="T447" s="36">
        <v>10296.840724571419</v>
      </c>
      <c r="U447" s="37">
        <v>10322.055661418359</v>
      </c>
      <c r="V447" s="38">
        <v>16840.874734418358</v>
      </c>
      <c r="W447" s="34">
        <v>114305.37042041836</v>
      </c>
      <c r="X447" s="34">
        <v>47.173641428584233</v>
      </c>
      <c r="Y447" s="33">
        <v>114258.19677898978</v>
      </c>
      <c r="Z447" s="144">
        <v>0</v>
      </c>
      <c r="AA447" s="34">
        <v>4325.2646796153895</v>
      </c>
      <c r="AB447" s="34">
        <v>21953.44760375073</v>
      </c>
      <c r="AC447" s="34">
        <v>21633.43</v>
      </c>
      <c r="AD447" s="34">
        <v>1116.8154765299601</v>
      </c>
      <c r="AE447" s="34">
        <v>564.63</v>
      </c>
      <c r="AF447" s="34">
        <v>49593.58775989608</v>
      </c>
      <c r="AG447" s="136">
        <v>191896</v>
      </c>
      <c r="AH447" s="34">
        <v>198857.8</v>
      </c>
      <c r="AI447" s="34">
        <v>0</v>
      </c>
      <c r="AJ447" s="34">
        <v>6961.8</v>
      </c>
      <c r="AK447" s="34">
        <v>6961.8</v>
      </c>
      <c r="AL447" s="34">
        <v>191896</v>
      </c>
      <c r="AM447" s="34">
        <v>191896</v>
      </c>
      <c r="AN447" s="34">
        <v>0</v>
      </c>
      <c r="AO447" s="34">
        <v>97464.495686000009</v>
      </c>
      <c r="AP447" s="34">
        <v>90502.695686000006</v>
      </c>
      <c r="AQ447" s="34">
        <v>6961.8000000000029</v>
      </c>
      <c r="AR447" s="34">
        <v>-162353</v>
      </c>
      <c r="AS447" s="34">
        <v>1499</v>
      </c>
    </row>
    <row r="448" spans="2:45" s="1" customFormat="1" ht="12.75" x14ac:dyDescent="0.2">
      <c r="B448" s="31" t="s">
        <v>3798</v>
      </c>
      <c r="C448" s="32" t="s">
        <v>339</v>
      </c>
      <c r="D448" s="31" t="s">
        <v>340</v>
      </c>
      <c r="E448" s="31" t="s">
        <v>13</v>
      </c>
      <c r="F448" s="31" t="s">
        <v>11</v>
      </c>
      <c r="G448" s="31" t="s">
        <v>18</v>
      </c>
      <c r="H448" s="31" t="s">
        <v>32</v>
      </c>
      <c r="I448" s="31" t="s">
        <v>10</v>
      </c>
      <c r="J448" s="31" t="s">
        <v>12</v>
      </c>
      <c r="K448" s="31" t="s">
        <v>341</v>
      </c>
      <c r="L448" s="33">
        <v>2238</v>
      </c>
      <c r="M448" s="150">
        <v>56659.335812999998</v>
      </c>
      <c r="N448" s="34">
        <v>2135</v>
      </c>
      <c r="O448" s="34">
        <v>0</v>
      </c>
      <c r="P448" s="30">
        <v>74548.555812999999</v>
      </c>
      <c r="Q448" s="35">
        <v>3698.7333990000002</v>
      </c>
      <c r="R448" s="36">
        <v>0</v>
      </c>
      <c r="S448" s="36">
        <v>3337.2437417155675</v>
      </c>
      <c r="T448" s="36">
        <v>1138.7562582844325</v>
      </c>
      <c r="U448" s="37">
        <v>4476.0241368444658</v>
      </c>
      <c r="V448" s="38">
        <v>8174.7575358444665</v>
      </c>
      <c r="W448" s="34">
        <v>82723.313348844473</v>
      </c>
      <c r="X448" s="34">
        <v>6257.3320157155686</v>
      </c>
      <c r="Y448" s="33">
        <v>76465.981333128904</v>
      </c>
      <c r="Z448" s="144">
        <v>0</v>
      </c>
      <c r="AA448" s="34">
        <v>2329.0355930055812</v>
      </c>
      <c r="AB448" s="34">
        <v>13953.468183064508</v>
      </c>
      <c r="AC448" s="34">
        <v>9381.0499999999993</v>
      </c>
      <c r="AD448" s="34">
        <v>5169.0281325999986</v>
      </c>
      <c r="AE448" s="34">
        <v>0</v>
      </c>
      <c r="AF448" s="34">
        <v>30832.581908670087</v>
      </c>
      <c r="AG448" s="136">
        <v>9878</v>
      </c>
      <c r="AH448" s="34">
        <v>25043.219999999998</v>
      </c>
      <c r="AI448" s="34">
        <v>0</v>
      </c>
      <c r="AJ448" s="34">
        <v>0</v>
      </c>
      <c r="AK448" s="34">
        <v>0</v>
      </c>
      <c r="AL448" s="34">
        <v>9878</v>
      </c>
      <c r="AM448" s="34">
        <v>25043.219999999998</v>
      </c>
      <c r="AN448" s="34">
        <v>15165.219999999998</v>
      </c>
      <c r="AO448" s="34">
        <v>74548.555812999999</v>
      </c>
      <c r="AP448" s="34">
        <v>59383.335812999998</v>
      </c>
      <c r="AQ448" s="34">
        <v>15165.220000000001</v>
      </c>
      <c r="AR448" s="34">
        <v>2135</v>
      </c>
      <c r="AS448" s="34">
        <v>0</v>
      </c>
    </row>
    <row r="449" spans="2:45" s="1" customFormat="1" ht="12.75" x14ac:dyDescent="0.2">
      <c r="B449" s="31" t="s">
        <v>3798</v>
      </c>
      <c r="C449" s="32" t="s">
        <v>1886</v>
      </c>
      <c r="D449" s="31" t="s">
        <v>1887</v>
      </c>
      <c r="E449" s="31" t="s">
        <v>13</v>
      </c>
      <c r="F449" s="31" t="s">
        <v>11</v>
      </c>
      <c r="G449" s="31" t="s">
        <v>18</v>
      </c>
      <c r="H449" s="31" t="s">
        <v>32</v>
      </c>
      <c r="I449" s="31" t="s">
        <v>10</v>
      </c>
      <c r="J449" s="31" t="s">
        <v>14</v>
      </c>
      <c r="K449" s="31" t="s">
        <v>1888</v>
      </c>
      <c r="L449" s="33">
        <v>5651</v>
      </c>
      <c r="M449" s="150">
        <v>187145.29837400001</v>
      </c>
      <c r="N449" s="34">
        <v>-92374</v>
      </c>
      <c r="O449" s="34">
        <v>51332.467968271201</v>
      </c>
      <c r="P449" s="30">
        <v>73744.841374000011</v>
      </c>
      <c r="Q449" s="35">
        <v>9404.0807010000008</v>
      </c>
      <c r="R449" s="36">
        <v>0</v>
      </c>
      <c r="S449" s="36">
        <v>4552.8667885731766</v>
      </c>
      <c r="T449" s="36">
        <v>6749.1332114268234</v>
      </c>
      <c r="U449" s="37">
        <v>11302.060946071526</v>
      </c>
      <c r="V449" s="38">
        <v>20706.141647071527</v>
      </c>
      <c r="W449" s="34">
        <v>94450.98302107153</v>
      </c>
      <c r="X449" s="34">
        <v>8536.6252285731753</v>
      </c>
      <c r="Y449" s="33">
        <v>85914.357792498355</v>
      </c>
      <c r="Z449" s="144">
        <v>0</v>
      </c>
      <c r="AA449" s="34">
        <v>36304.153315846168</v>
      </c>
      <c r="AB449" s="34">
        <v>58918.51086217424</v>
      </c>
      <c r="AC449" s="34">
        <v>23687.37</v>
      </c>
      <c r="AD449" s="34">
        <v>1786.3273915</v>
      </c>
      <c r="AE449" s="34">
        <v>3573.86</v>
      </c>
      <c r="AF449" s="34">
        <v>124270.22156952041</v>
      </c>
      <c r="AG449" s="136">
        <v>58959</v>
      </c>
      <c r="AH449" s="34">
        <v>72468.543000000005</v>
      </c>
      <c r="AI449" s="34">
        <v>1497</v>
      </c>
      <c r="AJ449" s="34">
        <v>10347.1</v>
      </c>
      <c r="AK449" s="34">
        <v>8850.1</v>
      </c>
      <c r="AL449" s="34">
        <v>57462</v>
      </c>
      <c r="AM449" s="34">
        <v>62121.442999999999</v>
      </c>
      <c r="AN449" s="34">
        <v>4659.4429999999993</v>
      </c>
      <c r="AO449" s="34">
        <v>73744.841374000011</v>
      </c>
      <c r="AP449" s="34">
        <v>60235.298374000013</v>
      </c>
      <c r="AQ449" s="34">
        <v>13509.543000000005</v>
      </c>
      <c r="AR449" s="34">
        <v>-92374</v>
      </c>
      <c r="AS449" s="34">
        <v>0</v>
      </c>
    </row>
    <row r="450" spans="2:45" s="1" customFormat="1" ht="12.75" x14ac:dyDescent="0.2">
      <c r="B450" s="31" t="s">
        <v>3798</v>
      </c>
      <c r="C450" s="32" t="s">
        <v>3197</v>
      </c>
      <c r="D450" s="31" t="s">
        <v>3198</v>
      </c>
      <c r="E450" s="31" t="s">
        <v>13</v>
      </c>
      <c r="F450" s="31" t="s">
        <v>11</v>
      </c>
      <c r="G450" s="31" t="s">
        <v>18</v>
      </c>
      <c r="H450" s="31" t="s">
        <v>32</v>
      </c>
      <c r="I450" s="31" t="s">
        <v>10</v>
      </c>
      <c r="J450" s="31" t="s">
        <v>14</v>
      </c>
      <c r="K450" s="31" t="s">
        <v>3199</v>
      </c>
      <c r="L450" s="33">
        <v>9335</v>
      </c>
      <c r="M450" s="150">
        <v>623798.80211500009</v>
      </c>
      <c r="N450" s="34">
        <v>-59522</v>
      </c>
      <c r="O450" s="34">
        <v>2526.1623737812597</v>
      </c>
      <c r="P450" s="30">
        <v>404683.95711500011</v>
      </c>
      <c r="Q450" s="35">
        <v>29822.475812000001</v>
      </c>
      <c r="R450" s="36">
        <v>0</v>
      </c>
      <c r="S450" s="36">
        <v>12985.420972576414</v>
      </c>
      <c r="T450" s="36">
        <v>5684.579027423586</v>
      </c>
      <c r="U450" s="37">
        <v>18670.100678035338</v>
      </c>
      <c r="V450" s="38">
        <v>48492.576490035339</v>
      </c>
      <c r="W450" s="34">
        <v>453176.53360503545</v>
      </c>
      <c r="X450" s="34">
        <v>24347.664323576435</v>
      </c>
      <c r="Y450" s="33">
        <v>428828.86928145902</v>
      </c>
      <c r="Z450" s="144">
        <v>21780.777699386461</v>
      </c>
      <c r="AA450" s="34">
        <v>19686.007436914188</v>
      </c>
      <c r="AB450" s="34">
        <v>93763.21136564968</v>
      </c>
      <c r="AC450" s="34">
        <v>39129.64</v>
      </c>
      <c r="AD450" s="34">
        <v>19249.64728323125</v>
      </c>
      <c r="AE450" s="34">
        <v>3842.15</v>
      </c>
      <c r="AF450" s="34">
        <v>197451.43378518158</v>
      </c>
      <c r="AG450" s="136">
        <v>42355</v>
      </c>
      <c r="AH450" s="34">
        <v>140186.155</v>
      </c>
      <c r="AI450" s="34">
        <v>0</v>
      </c>
      <c r="AJ450" s="34">
        <v>37566.5</v>
      </c>
      <c r="AK450" s="34">
        <v>37566.5</v>
      </c>
      <c r="AL450" s="34">
        <v>42355</v>
      </c>
      <c r="AM450" s="34">
        <v>102619.655</v>
      </c>
      <c r="AN450" s="34">
        <v>60264.654999999999</v>
      </c>
      <c r="AO450" s="34">
        <v>404683.95711500011</v>
      </c>
      <c r="AP450" s="34">
        <v>306852.80211500009</v>
      </c>
      <c r="AQ450" s="34">
        <v>97831.155000000028</v>
      </c>
      <c r="AR450" s="34">
        <v>-59522</v>
      </c>
      <c r="AS450" s="34">
        <v>0</v>
      </c>
    </row>
    <row r="451" spans="2:45" s="1" customFormat="1" ht="12.75" x14ac:dyDescent="0.2">
      <c r="B451" s="31" t="s">
        <v>3798</v>
      </c>
      <c r="C451" s="32" t="s">
        <v>3230</v>
      </c>
      <c r="D451" s="31" t="s">
        <v>3231</v>
      </c>
      <c r="E451" s="31" t="s">
        <v>13</v>
      </c>
      <c r="F451" s="31" t="s">
        <v>11</v>
      </c>
      <c r="G451" s="31" t="s">
        <v>18</v>
      </c>
      <c r="H451" s="31" t="s">
        <v>32</v>
      </c>
      <c r="I451" s="31" t="s">
        <v>10</v>
      </c>
      <c r="J451" s="31" t="s">
        <v>12</v>
      </c>
      <c r="K451" s="31" t="s">
        <v>3232</v>
      </c>
      <c r="L451" s="33">
        <v>3629</v>
      </c>
      <c r="M451" s="150">
        <v>156839.718039</v>
      </c>
      <c r="N451" s="34">
        <v>-80266</v>
      </c>
      <c r="O451" s="34">
        <v>13335.145663761663</v>
      </c>
      <c r="P451" s="30">
        <v>118997.81803900001</v>
      </c>
      <c r="Q451" s="35">
        <v>6908.7792300000001</v>
      </c>
      <c r="R451" s="36">
        <v>0</v>
      </c>
      <c r="S451" s="36">
        <v>5099.1037645733868</v>
      </c>
      <c r="T451" s="36">
        <v>2158.8962354266132</v>
      </c>
      <c r="U451" s="37">
        <v>7258.0391387884565</v>
      </c>
      <c r="V451" s="38">
        <v>14166.818368788456</v>
      </c>
      <c r="W451" s="34">
        <v>133164.63640778846</v>
      </c>
      <c r="X451" s="34">
        <v>9560.8195585733774</v>
      </c>
      <c r="Y451" s="33">
        <v>123603.81684921509</v>
      </c>
      <c r="Z451" s="144">
        <v>0</v>
      </c>
      <c r="AA451" s="34">
        <v>6907.2500258628461</v>
      </c>
      <c r="AB451" s="34">
        <v>20195.914587387397</v>
      </c>
      <c r="AC451" s="34">
        <v>19385.45</v>
      </c>
      <c r="AD451" s="34">
        <v>2088.99564375</v>
      </c>
      <c r="AE451" s="34">
        <v>2098.1999999999998</v>
      </c>
      <c r="AF451" s="34">
        <v>50675.810257000245</v>
      </c>
      <c r="AG451" s="136">
        <v>89706</v>
      </c>
      <c r="AH451" s="34">
        <v>89900.1</v>
      </c>
      <c r="AI451" s="34">
        <v>1690</v>
      </c>
      <c r="AJ451" s="34">
        <v>1884.1000000000001</v>
      </c>
      <c r="AK451" s="34">
        <v>194.10000000000014</v>
      </c>
      <c r="AL451" s="34">
        <v>88016</v>
      </c>
      <c r="AM451" s="34">
        <v>88016</v>
      </c>
      <c r="AN451" s="34">
        <v>0</v>
      </c>
      <c r="AO451" s="34">
        <v>118997.81803900001</v>
      </c>
      <c r="AP451" s="34">
        <v>118803.718039</v>
      </c>
      <c r="AQ451" s="34">
        <v>194.10000000000582</v>
      </c>
      <c r="AR451" s="34">
        <v>-80266</v>
      </c>
      <c r="AS451" s="34">
        <v>0</v>
      </c>
    </row>
    <row r="452" spans="2:45" s="1" customFormat="1" ht="12.75" x14ac:dyDescent="0.2">
      <c r="B452" s="31" t="s">
        <v>3798</v>
      </c>
      <c r="C452" s="32" t="s">
        <v>819</v>
      </c>
      <c r="D452" s="31" t="s">
        <v>820</v>
      </c>
      <c r="E452" s="31" t="s">
        <v>13</v>
      </c>
      <c r="F452" s="31" t="s">
        <v>11</v>
      </c>
      <c r="G452" s="31" t="s">
        <v>18</v>
      </c>
      <c r="H452" s="31" t="s">
        <v>32</v>
      </c>
      <c r="I452" s="31" t="s">
        <v>10</v>
      </c>
      <c r="J452" s="31" t="s">
        <v>22</v>
      </c>
      <c r="K452" s="31" t="s">
        <v>821</v>
      </c>
      <c r="L452" s="33">
        <v>181</v>
      </c>
      <c r="M452" s="150">
        <v>2670.2512109999998</v>
      </c>
      <c r="N452" s="34">
        <v>-2324</v>
      </c>
      <c r="O452" s="34">
        <v>1362.339159651732</v>
      </c>
      <c r="P452" s="30">
        <v>-1953.8877890000003</v>
      </c>
      <c r="Q452" s="35">
        <v>227.22683900000001</v>
      </c>
      <c r="R452" s="36">
        <v>1953.8877890000003</v>
      </c>
      <c r="S452" s="36">
        <v>205.75286742865043</v>
      </c>
      <c r="T452" s="36">
        <v>1004.0245192820034</v>
      </c>
      <c r="U452" s="37">
        <v>3163.6822357853389</v>
      </c>
      <c r="V452" s="38">
        <v>3390.9090747853388</v>
      </c>
      <c r="W452" s="34">
        <v>3390.9090747853388</v>
      </c>
      <c r="X452" s="34">
        <v>1700.932706080383</v>
      </c>
      <c r="Y452" s="33">
        <v>1689.9763687049558</v>
      </c>
      <c r="Z452" s="144">
        <v>0</v>
      </c>
      <c r="AA452" s="34">
        <v>1093.7517612001479</v>
      </c>
      <c r="AB452" s="34">
        <v>1235.7567123471069</v>
      </c>
      <c r="AC452" s="34">
        <v>1702.8400000000001</v>
      </c>
      <c r="AD452" s="34">
        <v>0</v>
      </c>
      <c r="AE452" s="34">
        <v>133.24</v>
      </c>
      <c r="AF452" s="34">
        <v>4165.5884735472546</v>
      </c>
      <c r="AG452" s="136">
        <v>0</v>
      </c>
      <c r="AH452" s="34">
        <v>2001.8609999999999</v>
      </c>
      <c r="AI452" s="34">
        <v>0</v>
      </c>
      <c r="AJ452" s="34">
        <v>231.5</v>
      </c>
      <c r="AK452" s="34">
        <v>231.5</v>
      </c>
      <c r="AL452" s="34">
        <v>0</v>
      </c>
      <c r="AM452" s="34">
        <v>1770.3609999999999</v>
      </c>
      <c r="AN452" s="34">
        <v>1770.3609999999999</v>
      </c>
      <c r="AO452" s="34">
        <v>-1953.8877890000003</v>
      </c>
      <c r="AP452" s="34">
        <v>-3955.7487890000002</v>
      </c>
      <c r="AQ452" s="34">
        <v>2001.8609999999999</v>
      </c>
      <c r="AR452" s="34">
        <v>-2324</v>
      </c>
      <c r="AS452" s="34">
        <v>0</v>
      </c>
    </row>
    <row r="453" spans="2:45" s="1" customFormat="1" ht="12.75" x14ac:dyDescent="0.2">
      <c r="B453" s="31" t="s">
        <v>3798</v>
      </c>
      <c r="C453" s="32" t="s">
        <v>1175</v>
      </c>
      <c r="D453" s="31" t="s">
        <v>1176</v>
      </c>
      <c r="E453" s="31" t="s">
        <v>13</v>
      </c>
      <c r="F453" s="31" t="s">
        <v>11</v>
      </c>
      <c r="G453" s="31" t="s">
        <v>18</v>
      </c>
      <c r="H453" s="31" t="s">
        <v>32</v>
      </c>
      <c r="I453" s="31" t="s">
        <v>10</v>
      </c>
      <c r="J453" s="31" t="s">
        <v>22</v>
      </c>
      <c r="K453" s="31" t="s">
        <v>1177</v>
      </c>
      <c r="L453" s="33">
        <v>86</v>
      </c>
      <c r="M453" s="150">
        <v>4719.4302119999993</v>
      </c>
      <c r="N453" s="34">
        <v>-3590</v>
      </c>
      <c r="O453" s="34">
        <v>3302</v>
      </c>
      <c r="P453" s="30">
        <v>2258.5962120000004</v>
      </c>
      <c r="Q453" s="35">
        <v>0</v>
      </c>
      <c r="R453" s="36">
        <v>0</v>
      </c>
      <c r="S453" s="36">
        <v>39.61903200001521</v>
      </c>
      <c r="T453" s="36">
        <v>859.45991192029919</v>
      </c>
      <c r="U453" s="37">
        <v>899.08379220642519</v>
      </c>
      <c r="V453" s="38">
        <v>899.08379220642519</v>
      </c>
      <c r="W453" s="34">
        <v>3157.6800042064256</v>
      </c>
      <c r="X453" s="34">
        <v>1083.0228200000151</v>
      </c>
      <c r="Y453" s="33">
        <v>2074.6571842064104</v>
      </c>
      <c r="Z453" s="144">
        <v>0</v>
      </c>
      <c r="AA453" s="34">
        <v>910.12326572057498</v>
      </c>
      <c r="AB453" s="34">
        <v>503.73333440236348</v>
      </c>
      <c r="AC453" s="34">
        <v>794.87</v>
      </c>
      <c r="AD453" s="34">
        <v>0</v>
      </c>
      <c r="AE453" s="34">
        <v>0</v>
      </c>
      <c r="AF453" s="34">
        <v>2208.7266001229386</v>
      </c>
      <c r="AG453" s="136">
        <v>0</v>
      </c>
      <c r="AH453" s="34">
        <v>1129.1659999999999</v>
      </c>
      <c r="AI453" s="34">
        <v>0</v>
      </c>
      <c r="AJ453" s="34">
        <v>288</v>
      </c>
      <c r="AK453" s="34">
        <v>288</v>
      </c>
      <c r="AL453" s="34">
        <v>0</v>
      </c>
      <c r="AM453" s="34">
        <v>841.16599999999994</v>
      </c>
      <c r="AN453" s="34">
        <v>841.16599999999994</v>
      </c>
      <c r="AO453" s="34">
        <v>2258.5962120000004</v>
      </c>
      <c r="AP453" s="34">
        <v>1129.4302120000004</v>
      </c>
      <c r="AQ453" s="34">
        <v>1129.1660000000002</v>
      </c>
      <c r="AR453" s="34">
        <v>-3590</v>
      </c>
      <c r="AS453" s="34">
        <v>0</v>
      </c>
    </row>
    <row r="454" spans="2:45" s="1" customFormat="1" ht="12.75" x14ac:dyDescent="0.2">
      <c r="B454" s="31" t="s">
        <v>3798</v>
      </c>
      <c r="C454" s="32" t="s">
        <v>3035</v>
      </c>
      <c r="D454" s="31" t="s">
        <v>3036</v>
      </c>
      <c r="E454" s="31" t="s">
        <v>13</v>
      </c>
      <c r="F454" s="31" t="s">
        <v>11</v>
      </c>
      <c r="G454" s="31" t="s">
        <v>18</v>
      </c>
      <c r="H454" s="31" t="s">
        <v>32</v>
      </c>
      <c r="I454" s="31" t="s">
        <v>10</v>
      </c>
      <c r="J454" s="31" t="s">
        <v>22</v>
      </c>
      <c r="K454" s="31" t="s">
        <v>3037</v>
      </c>
      <c r="L454" s="33">
        <v>807</v>
      </c>
      <c r="M454" s="150">
        <v>46148.540779000003</v>
      </c>
      <c r="N454" s="34">
        <v>-15676</v>
      </c>
      <c r="O454" s="34">
        <v>5444.2211184528778</v>
      </c>
      <c r="P454" s="30">
        <v>27884.140779000008</v>
      </c>
      <c r="Q454" s="35">
        <v>1139.6893230000001</v>
      </c>
      <c r="R454" s="36">
        <v>0</v>
      </c>
      <c r="S454" s="36">
        <v>676.97859314311711</v>
      </c>
      <c r="T454" s="36">
        <v>937.02140685688289</v>
      </c>
      <c r="U454" s="37">
        <v>1614.0087035002161</v>
      </c>
      <c r="V454" s="38">
        <v>2753.6980265002162</v>
      </c>
      <c r="W454" s="34">
        <v>30637.838805500225</v>
      </c>
      <c r="X454" s="34">
        <v>1269.3348621431178</v>
      </c>
      <c r="Y454" s="33">
        <v>29368.503943357107</v>
      </c>
      <c r="Z454" s="144">
        <v>0</v>
      </c>
      <c r="AA454" s="34">
        <v>994.73289174314345</v>
      </c>
      <c r="AB454" s="34">
        <v>6944.7954134839347</v>
      </c>
      <c r="AC454" s="34">
        <v>7027.27</v>
      </c>
      <c r="AD454" s="34">
        <v>1943.8834904</v>
      </c>
      <c r="AE454" s="34">
        <v>0</v>
      </c>
      <c r="AF454" s="34">
        <v>16910.681795627079</v>
      </c>
      <c r="AG454" s="136">
        <v>36842</v>
      </c>
      <c r="AH454" s="34">
        <v>38118.6</v>
      </c>
      <c r="AI454" s="34">
        <v>0</v>
      </c>
      <c r="AJ454" s="34">
        <v>1276.6000000000001</v>
      </c>
      <c r="AK454" s="34">
        <v>1276.6000000000001</v>
      </c>
      <c r="AL454" s="34">
        <v>36842</v>
      </c>
      <c r="AM454" s="34">
        <v>36842</v>
      </c>
      <c r="AN454" s="34">
        <v>0</v>
      </c>
      <c r="AO454" s="34">
        <v>27884.140779000008</v>
      </c>
      <c r="AP454" s="34">
        <v>26607.54077900001</v>
      </c>
      <c r="AQ454" s="34">
        <v>1276.5999999999985</v>
      </c>
      <c r="AR454" s="34">
        <v>-15676</v>
      </c>
      <c r="AS454" s="34">
        <v>0</v>
      </c>
    </row>
    <row r="455" spans="2:45" s="1" customFormat="1" ht="12.75" x14ac:dyDescent="0.2">
      <c r="B455" s="31" t="s">
        <v>3798</v>
      </c>
      <c r="C455" s="32" t="s">
        <v>531</v>
      </c>
      <c r="D455" s="31" t="s">
        <v>532</v>
      </c>
      <c r="E455" s="31" t="s">
        <v>13</v>
      </c>
      <c r="F455" s="31" t="s">
        <v>11</v>
      </c>
      <c r="G455" s="31" t="s">
        <v>18</v>
      </c>
      <c r="H455" s="31" t="s">
        <v>32</v>
      </c>
      <c r="I455" s="31" t="s">
        <v>10</v>
      </c>
      <c r="J455" s="31" t="s">
        <v>12</v>
      </c>
      <c r="K455" s="31" t="s">
        <v>533</v>
      </c>
      <c r="L455" s="33">
        <v>2148</v>
      </c>
      <c r="M455" s="150">
        <v>37049.215448999996</v>
      </c>
      <c r="N455" s="34">
        <v>-12178</v>
      </c>
      <c r="O455" s="34">
        <v>4930.1765883705302</v>
      </c>
      <c r="P455" s="30">
        <v>23038.535448999995</v>
      </c>
      <c r="Q455" s="35">
        <v>1708.8999240000001</v>
      </c>
      <c r="R455" s="36">
        <v>0</v>
      </c>
      <c r="S455" s="36">
        <v>1695.5491280006511</v>
      </c>
      <c r="T455" s="36">
        <v>2600.4508719993491</v>
      </c>
      <c r="U455" s="37">
        <v>4296.0231661938842</v>
      </c>
      <c r="V455" s="38">
        <v>6004.9230901938845</v>
      </c>
      <c r="W455" s="34">
        <v>29043.458539193882</v>
      </c>
      <c r="X455" s="34">
        <v>3179.1546150006507</v>
      </c>
      <c r="Y455" s="33">
        <v>25864.303924193231</v>
      </c>
      <c r="Z455" s="144">
        <v>971.89389374514883</v>
      </c>
      <c r="AA455" s="34">
        <v>5051.8278156671613</v>
      </c>
      <c r="AB455" s="34">
        <v>11801.516327638812</v>
      </c>
      <c r="AC455" s="34">
        <v>9003.7999999999993</v>
      </c>
      <c r="AD455" s="34">
        <v>1287</v>
      </c>
      <c r="AE455" s="34">
        <v>385.37</v>
      </c>
      <c r="AF455" s="34">
        <v>28501.408037051122</v>
      </c>
      <c r="AG455" s="136">
        <v>10515</v>
      </c>
      <c r="AH455" s="34">
        <v>27243.32</v>
      </c>
      <c r="AI455" s="34">
        <v>0</v>
      </c>
      <c r="AJ455" s="34">
        <v>3207.2000000000003</v>
      </c>
      <c r="AK455" s="34">
        <v>3207.2000000000003</v>
      </c>
      <c r="AL455" s="34">
        <v>10515</v>
      </c>
      <c r="AM455" s="34">
        <v>24036.12</v>
      </c>
      <c r="AN455" s="34">
        <v>13521.119999999999</v>
      </c>
      <c r="AO455" s="34">
        <v>23038.535448999995</v>
      </c>
      <c r="AP455" s="34">
        <v>6310.2154489999957</v>
      </c>
      <c r="AQ455" s="34">
        <v>16728.32</v>
      </c>
      <c r="AR455" s="34">
        <v>-12178</v>
      </c>
      <c r="AS455" s="34">
        <v>0</v>
      </c>
    </row>
    <row r="456" spans="2:45" s="1" customFormat="1" ht="12.75" x14ac:dyDescent="0.2">
      <c r="B456" s="31" t="s">
        <v>3798</v>
      </c>
      <c r="C456" s="32" t="s">
        <v>1668</v>
      </c>
      <c r="D456" s="31" t="s">
        <v>1669</v>
      </c>
      <c r="E456" s="31" t="s">
        <v>13</v>
      </c>
      <c r="F456" s="31" t="s">
        <v>11</v>
      </c>
      <c r="G456" s="31" t="s">
        <v>18</v>
      </c>
      <c r="H456" s="31" t="s">
        <v>32</v>
      </c>
      <c r="I456" s="31" t="s">
        <v>10</v>
      </c>
      <c r="J456" s="31" t="s">
        <v>12</v>
      </c>
      <c r="K456" s="31" t="s">
        <v>1670</v>
      </c>
      <c r="L456" s="33">
        <v>2264</v>
      </c>
      <c r="M456" s="150">
        <v>91286.338489000016</v>
      </c>
      <c r="N456" s="34">
        <v>-17426</v>
      </c>
      <c r="O456" s="34">
        <v>0</v>
      </c>
      <c r="P456" s="30">
        <v>100976.59848900001</v>
      </c>
      <c r="Q456" s="35">
        <v>6639.2525169999999</v>
      </c>
      <c r="R456" s="36">
        <v>0</v>
      </c>
      <c r="S456" s="36">
        <v>2654.8372182867338</v>
      </c>
      <c r="T456" s="36">
        <v>1873.1627817132662</v>
      </c>
      <c r="U456" s="37">
        <v>4528.0244172546336</v>
      </c>
      <c r="V456" s="38">
        <v>11167.276934254634</v>
      </c>
      <c r="W456" s="34">
        <v>112143.87542325465</v>
      </c>
      <c r="X456" s="34">
        <v>4977.8197842867376</v>
      </c>
      <c r="Y456" s="33">
        <v>107166.05563896791</v>
      </c>
      <c r="Z456" s="144">
        <v>215.66396117822373</v>
      </c>
      <c r="AA456" s="34">
        <v>6734.3279780314551</v>
      </c>
      <c r="AB456" s="34">
        <v>30242.75807878661</v>
      </c>
      <c r="AC456" s="34">
        <v>9490.0400000000009</v>
      </c>
      <c r="AD456" s="34">
        <v>3042.5084411303196</v>
      </c>
      <c r="AE456" s="34">
        <v>2088.9899999999998</v>
      </c>
      <c r="AF456" s="34">
        <v>51814.288459126605</v>
      </c>
      <c r="AG456" s="136">
        <v>9000</v>
      </c>
      <c r="AH456" s="34">
        <v>27116.26</v>
      </c>
      <c r="AI456" s="34">
        <v>0</v>
      </c>
      <c r="AJ456" s="34">
        <v>1782.1000000000001</v>
      </c>
      <c r="AK456" s="34">
        <v>1782.1000000000001</v>
      </c>
      <c r="AL456" s="34">
        <v>9000</v>
      </c>
      <c r="AM456" s="34">
        <v>25334.16</v>
      </c>
      <c r="AN456" s="34">
        <v>16334.16</v>
      </c>
      <c r="AO456" s="34">
        <v>100976.59848900001</v>
      </c>
      <c r="AP456" s="34">
        <v>82860.338489000002</v>
      </c>
      <c r="AQ456" s="34">
        <v>18116.259999999995</v>
      </c>
      <c r="AR456" s="34">
        <v>-17426</v>
      </c>
      <c r="AS456" s="34">
        <v>0</v>
      </c>
    </row>
    <row r="457" spans="2:45" s="1" customFormat="1" ht="12.75" x14ac:dyDescent="0.2">
      <c r="B457" s="31" t="s">
        <v>3798</v>
      </c>
      <c r="C457" s="32" t="s">
        <v>2261</v>
      </c>
      <c r="D457" s="31" t="s">
        <v>2262</v>
      </c>
      <c r="E457" s="31" t="s">
        <v>13</v>
      </c>
      <c r="F457" s="31" t="s">
        <v>11</v>
      </c>
      <c r="G457" s="31" t="s">
        <v>18</v>
      </c>
      <c r="H457" s="31" t="s">
        <v>32</v>
      </c>
      <c r="I457" s="31" t="s">
        <v>10</v>
      </c>
      <c r="J457" s="31" t="s">
        <v>22</v>
      </c>
      <c r="K457" s="31" t="s">
        <v>2263</v>
      </c>
      <c r="L457" s="33">
        <v>938</v>
      </c>
      <c r="M457" s="150">
        <v>25806.154342999998</v>
      </c>
      <c r="N457" s="34">
        <v>6202</v>
      </c>
      <c r="O457" s="34">
        <v>0</v>
      </c>
      <c r="P457" s="30">
        <v>30128.154343000002</v>
      </c>
      <c r="Q457" s="35">
        <v>762.72263699999996</v>
      </c>
      <c r="R457" s="36">
        <v>0</v>
      </c>
      <c r="S457" s="36">
        <v>871.52173942890602</v>
      </c>
      <c r="T457" s="36">
        <v>1004.478260571094</v>
      </c>
      <c r="U457" s="37">
        <v>1876.010116336063</v>
      </c>
      <c r="V457" s="38">
        <v>2638.7327533360631</v>
      </c>
      <c r="W457" s="34">
        <v>32766.887096336064</v>
      </c>
      <c r="X457" s="34">
        <v>1634.1032614289106</v>
      </c>
      <c r="Y457" s="33">
        <v>31132.783834907154</v>
      </c>
      <c r="Z457" s="144">
        <v>71.59680294113403</v>
      </c>
      <c r="AA457" s="34">
        <v>7919.0960774794967</v>
      </c>
      <c r="AB457" s="34">
        <v>5371.2275936899559</v>
      </c>
      <c r="AC457" s="34">
        <v>6650.67</v>
      </c>
      <c r="AD457" s="34">
        <v>0</v>
      </c>
      <c r="AE457" s="34">
        <v>336.15</v>
      </c>
      <c r="AF457" s="34">
        <v>20348.740474110586</v>
      </c>
      <c r="AG457" s="136">
        <v>20143</v>
      </c>
      <c r="AH457" s="34">
        <v>20143</v>
      </c>
      <c r="AI457" s="34">
        <v>0</v>
      </c>
      <c r="AJ457" s="34">
        <v>0</v>
      </c>
      <c r="AK457" s="34">
        <v>0</v>
      </c>
      <c r="AL457" s="34">
        <v>20143</v>
      </c>
      <c r="AM457" s="34">
        <v>20143</v>
      </c>
      <c r="AN457" s="34">
        <v>0</v>
      </c>
      <c r="AO457" s="34">
        <v>30128.154343000002</v>
      </c>
      <c r="AP457" s="34">
        <v>30128.154343000002</v>
      </c>
      <c r="AQ457" s="34">
        <v>0</v>
      </c>
      <c r="AR457" s="34">
        <v>6202</v>
      </c>
      <c r="AS457" s="34">
        <v>0</v>
      </c>
    </row>
    <row r="458" spans="2:45" s="1" customFormat="1" ht="12.75" x14ac:dyDescent="0.2">
      <c r="B458" s="31" t="s">
        <v>3798</v>
      </c>
      <c r="C458" s="32" t="s">
        <v>2714</v>
      </c>
      <c r="D458" s="31" t="s">
        <v>2715</v>
      </c>
      <c r="E458" s="31" t="s">
        <v>13</v>
      </c>
      <c r="F458" s="31" t="s">
        <v>11</v>
      </c>
      <c r="G458" s="31" t="s">
        <v>18</v>
      </c>
      <c r="H458" s="31" t="s">
        <v>32</v>
      </c>
      <c r="I458" s="31" t="s">
        <v>10</v>
      </c>
      <c r="J458" s="31" t="s">
        <v>12</v>
      </c>
      <c r="K458" s="31" t="s">
        <v>2716</v>
      </c>
      <c r="L458" s="33">
        <v>3314</v>
      </c>
      <c r="M458" s="150">
        <v>85019.61501400001</v>
      </c>
      <c r="N458" s="34">
        <v>-72049.920000000013</v>
      </c>
      <c r="O458" s="34">
        <v>33643.771204343298</v>
      </c>
      <c r="P458" s="30">
        <v>23467.695013999997</v>
      </c>
      <c r="Q458" s="35">
        <v>6628.8592950000002</v>
      </c>
      <c r="R458" s="36">
        <v>0</v>
      </c>
      <c r="S458" s="36">
        <v>5282.9543782877436</v>
      </c>
      <c r="T458" s="36">
        <v>6746.2027325283661</v>
      </c>
      <c r="U458" s="37">
        <v>12029.221978084706</v>
      </c>
      <c r="V458" s="38">
        <v>18658.081273084706</v>
      </c>
      <c r="W458" s="34">
        <v>42125.776287084707</v>
      </c>
      <c r="X458" s="34">
        <v>18075.341435631046</v>
      </c>
      <c r="Y458" s="33">
        <v>24050.434851453661</v>
      </c>
      <c r="Z458" s="144">
        <v>0</v>
      </c>
      <c r="AA458" s="34">
        <v>5423.9156309332911</v>
      </c>
      <c r="AB458" s="34">
        <v>16705.080636264553</v>
      </c>
      <c r="AC458" s="34">
        <v>19628.84</v>
      </c>
      <c r="AD458" s="34">
        <v>670.56841874999998</v>
      </c>
      <c r="AE458" s="34">
        <v>332.9</v>
      </c>
      <c r="AF458" s="34">
        <v>42761.304685947842</v>
      </c>
      <c r="AG458" s="136">
        <v>47390</v>
      </c>
      <c r="AH458" s="34">
        <v>47390</v>
      </c>
      <c r="AI458" s="34">
        <v>4369</v>
      </c>
      <c r="AJ458" s="34">
        <v>4369</v>
      </c>
      <c r="AK458" s="34">
        <v>0</v>
      </c>
      <c r="AL458" s="34">
        <v>43021</v>
      </c>
      <c r="AM458" s="34">
        <v>43021</v>
      </c>
      <c r="AN458" s="34">
        <v>0</v>
      </c>
      <c r="AO458" s="34">
        <v>23467.695013999997</v>
      </c>
      <c r="AP458" s="34">
        <v>23467.695013999997</v>
      </c>
      <c r="AQ458" s="34">
        <v>0</v>
      </c>
      <c r="AR458" s="34">
        <v>-74673.820000000007</v>
      </c>
      <c r="AS458" s="34">
        <v>2623.8999999999942</v>
      </c>
    </row>
    <row r="459" spans="2:45" s="1" customFormat="1" ht="12.75" x14ac:dyDescent="0.2">
      <c r="B459" s="31" t="s">
        <v>3798</v>
      </c>
      <c r="C459" s="32" t="s">
        <v>3683</v>
      </c>
      <c r="D459" s="31" t="s">
        <v>3684</v>
      </c>
      <c r="E459" s="31" t="s">
        <v>13</v>
      </c>
      <c r="F459" s="31" t="s">
        <v>11</v>
      </c>
      <c r="G459" s="31" t="s">
        <v>18</v>
      </c>
      <c r="H459" s="31" t="s">
        <v>32</v>
      </c>
      <c r="I459" s="31" t="s">
        <v>10</v>
      </c>
      <c r="J459" s="31" t="s">
        <v>22</v>
      </c>
      <c r="K459" s="31" t="s">
        <v>3685</v>
      </c>
      <c r="L459" s="33">
        <v>371</v>
      </c>
      <c r="M459" s="150">
        <v>11667.125337000001</v>
      </c>
      <c r="N459" s="34">
        <v>2347</v>
      </c>
      <c r="O459" s="34">
        <v>0</v>
      </c>
      <c r="P459" s="30">
        <v>33035.125337000005</v>
      </c>
      <c r="Q459" s="35">
        <v>283.42216000000002</v>
      </c>
      <c r="R459" s="36">
        <v>0</v>
      </c>
      <c r="S459" s="36">
        <v>264.56670057153019</v>
      </c>
      <c r="T459" s="36">
        <v>477.43329942846981</v>
      </c>
      <c r="U459" s="37">
        <v>742.00400123739803</v>
      </c>
      <c r="V459" s="38">
        <v>1025.426161237398</v>
      </c>
      <c r="W459" s="34">
        <v>34060.551498237401</v>
      </c>
      <c r="X459" s="34">
        <v>496.06256357151869</v>
      </c>
      <c r="Y459" s="33">
        <v>33564.488934665882</v>
      </c>
      <c r="Z459" s="144">
        <v>0</v>
      </c>
      <c r="AA459" s="34">
        <v>1929.0222236549685</v>
      </c>
      <c r="AB459" s="34">
        <v>2055.8100785444281</v>
      </c>
      <c r="AC459" s="34">
        <v>3021.09</v>
      </c>
      <c r="AD459" s="34">
        <v>467.5</v>
      </c>
      <c r="AE459" s="34">
        <v>705</v>
      </c>
      <c r="AF459" s="34">
        <v>8178.4223021993967</v>
      </c>
      <c r="AG459" s="136">
        <v>19146</v>
      </c>
      <c r="AH459" s="34">
        <v>19146</v>
      </c>
      <c r="AI459" s="34">
        <v>0</v>
      </c>
      <c r="AJ459" s="34">
        <v>0</v>
      </c>
      <c r="AK459" s="34">
        <v>0</v>
      </c>
      <c r="AL459" s="34">
        <v>19146</v>
      </c>
      <c r="AM459" s="34">
        <v>19146</v>
      </c>
      <c r="AN459" s="34">
        <v>0</v>
      </c>
      <c r="AO459" s="34">
        <v>33035.125337000005</v>
      </c>
      <c r="AP459" s="34">
        <v>33035.125337000005</v>
      </c>
      <c r="AQ459" s="34">
        <v>0</v>
      </c>
      <c r="AR459" s="34">
        <v>2347</v>
      </c>
      <c r="AS459" s="34">
        <v>0</v>
      </c>
    </row>
    <row r="460" spans="2:45" s="1" customFormat="1" ht="12.75" x14ac:dyDescent="0.2">
      <c r="B460" s="31" t="s">
        <v>3798</v>
      </c>
      <c r="C460" s="32" t="s">
        <v>1085</v>
      </c>
      <c r="D460" s="31" t="s">
        <v>1086</v>
      </c>
      <c r="E460" s="31" t="s">
        <v>13</v>
      </c>
      <c r="F460" s="31" t="s">
        <v>11</v>
      </c>
      <c r="G460" s="31" t="s">
        <v>18</v>
      </c>
      <c r="H460" s="31" t="s">
        <v>32</v>
      </c>
      <c r="I460" s="31" t="s">
        <v>10</v>
      </c>
      <c r="J460" s="31" t="s">
        <v>22</v>
      </c>
      <c r="K460" s="31" t="s">
        <v>1087</v>
      </c>
      <c r="L460" s="33">
        <v>156</v>
      </c>
      <c r="M460" s="150">
        <v>34285.066814999998</v>
      </c>
      <c r="N460" s="34">
        <v>23802</v>
      </c>
      <c r="O460" s="34">
        <v>0</v>
      </c>
      <c r="P460" s="30">
        <v>41313.902815000001</v>
      </c>
      <c r="Q460" s="35">
        <v>216.76926900000001</v>
      </c>
      <c r="R460" s="36">
        <v>0</v>
      </c>
      <c r="S460" s="36">
        <v>247.69047314295224</v>
      </c>
      <c r="T460" s="36">
        <v>64.309526857047757</v>
      </c>
      <c r="U460" s="37">
        <v>312.00168246100833</v>
      </c>
      <c r="V460" s="38">
        <v>528.77095146100828</v>
      </c>
      <c r="W460" s="34">
        <v>41842.673766461012</v>
      </c>
      <c r="X460" s="34">
        <v>464.41963714295707</v>
      </c>
      <c r="Y460" s="33">
        <v>41378.254129318055</v>
      </c>
      <c r="Z460" s="144">
        <v>906.73426183256777</v>
      </c>
      <c r="AA460" s="34">
        <v>4722.8333677375995</v>
      </c>
      <c r="AB460" s="34">
        <v>4282.5556442056622</v>
      </c>
      <c r="AC460" s="34">
        <v>2309</v>
      </c>
      <c r="AD460" s="34">
        <v>247</v>
      </c>
      <c r="AE460" s="34">
        <v>1443.97</v>
      </c>
      <c r="AF460" s="34">
        <v>13912.093273775828</v>
      </c>
      <c r="AG460" s="136">
        <v>0</v>
      </c>
      <c r="AH460" s="34">
        <v>1525.8359999999998</v>
      </c>
      <c r="AI460" s="34">
        <v>0</v>
      </c>
      <c r="AJ460" s="34">
        <v>0</v>
      </c>
      <c r="AK460" s="34">
        <v>0</v>
      </c>
      <c r="AL460" s="34">
        <v>0</v>
      </c>
      <c r="AM460" s="34">
        <v>1525.8359999999998</v>
      </c>
      <c r="AN460" s="34">
        <v>1525.8359999999998</v>
      </c>
      <c r="AO460" s="34">
        <v>41313.902815000001</v>
      </c>
      <c r="AP460" s="34">
        <v>39788.066814999998</v>
      </c>
      <c r="AQ460" s="34">
        <v>1525.836000000003</v>
      </c>
      <c r="AR460" s="34">
        <v>23802</v>
      </c>
      <c r="AS460" s="34">
        <v>0</v>
      </c>
    </row>
    <row r="461" spans="2:45" s="1" customFormat="1" ht="12.75" x14ac:dyDescent="0.2">
      <c r="B461" s="31" t="s">
        <v>3798</v>
      </c>
      <c r="C461" s="32" t="s">
        <v>1294</v>
      </c>
      <c r="D461" s="31" t="s">
        <v>1295</v>
      </c>
      <c r="E461" s="31" t="s">
        <v>13</v>
      </c>
      <c r="F461" s="31" t="s">
        <v>11</v>
      </c>
      <c r="G461" s="31" t="s">
        <v>18</v>
      </c>
      <c r="H461" s="31" t="s">
        <v>32</v>
      </c>
      <c r="I461" s="31" t="s">
        <v>13</v>
      </c>
      <c r="J461" s="31" t="s">
        <v>15</v>
      </c>
      <c r="K461" s="31" t="s">
        <v>32</v>
      </c>
      <c r="L461" s="33">
        <v>56311</v>
      </c>
      <c r="M461" s="150">
        <v>2364265.9079249999</v>
      </c>
      <c r="N461" s="34">
        <v>-1454360</v>
      </c>
      <c r="O461" s="34">
        <v>149443.49373352688</v>
      </c>
      <c r="P461" s="30">
        <v>2116732.007925</v>
      </c>
      <c r="Q461" s="35">
        <v>175278.78127000001</v>
      </c>
      <c r="R461" s="36">
        <v>0</v>
      </c>
      <c r="S461" s="36">
        <v>94446.541498321996</v>
      </c>
      <c r="T461" s="36">
        <v>18175.458501678004</v>
      </c>
      <c r="U461" s="37">
        <v>112622.60731449898</v>
      </c>
      <c r="V461" s="38">
        <v>287901.38858449901</v>
      </c>
      <c r="W461" s="34">
        <v>2404633.3965094993</v>
      </c>
      <c r="X461" s="34">
        <v>177087.26530932216</v>
      </c>
      <c r="Y461" s="33">
        <v>2227546.1312001771</v>
      </c>
      <c r="Z461" s="144">
        <v>68374.233219384929</v>
      </c>
      <c r="AA461" s="34">
        <v>507531.41610127501</v>
      </c>
      <c r="AB461" s="34">
        <v>604878.3687594583</v>
      </c>
      <c r="AC461" s="34">
        <v>236039.55</v>
      </c>
      <c r="AD461" s="34">
        <v>52468.467240677775</v>
      </c>
      <c r="AE461" s="34">
        <v>17291.099999999999</v>
      </c>
      <c r="AF461" s="34">
        <v>1486583.1353207959</v>
      </c>
      <c r="AG461" s="136">
        <v>2224220</v>
      </c>
      <c r="AH461" s="34">
        <v>2319821.1</v>
      </c>
      <c r="AI461" s="34">
        <v>14100</v>
      </c>
      <c r="AJ461" s="34">
        <v>109701.1</v>
      </c>
      <c r="AK461" s="34">
        <v>95601.1</v>
      </c>
      <c r="AL461" s="34">
        <v>2210120</v>
      </c>
      <c r="AM461" s="34">
        <v>2210120</v>
      </c>
      <c r="AN461" s="34">
        <v>0</v>
      </c>
      <c r="AO461" s="34">
        <v>2116732.007925</v>
      </c>
      <c r="AP461" s="34">
        <v>2021130.9079249999</v>
      </c>
      <c r="AQ461" s="34">
        <v>95601.100000000093</v>
      </c>
      <c r="AR461" s="34">
        <v>-1454360</v>
      </c>
      <c r="AS461" s="34">
        <v>0</v>
      </c>
    </row>
    <row r="462" spans="2:45" s="1" customFormat="1" ht="12.75" x14ac:dyDescent="0.2">
      <c r="B462" s="31" t="s">
        <v>3798</v>
      </c>
      <c r="C462" s="32" t="s">
        <v>2768</v>
      </c>
      <c r="D462" s="31" t="s">
        <v>2769</v>
      </c>
      <c r="E462" s="31" t="s">
        <v>13</v>
      </c>
      <c r="F462" s="31" t="s">
        <v>11</v>
      </c>
      <c r="G462" s="31" t="s">
        <v>18</v>
      </c>
      <c r="H462" s="31" t="s">
        <v>32</v>
      </c>
      <c r="I462" s="31" t="s">
        <v>10</v>
      </c>
      <c r="J462" s="31" t="s">
        <v>12</v>
      </c>
      <c r="K462" s="31" t="s">
        <v>2770</v>
      </c>
      <c r="L462" s="33">
        <v>1911</v>
      </c>
      <c r="M462" s="150">
        <v>114671.30935700001</v>
      </c>
      <c r="N462" s="34">
        <v>-2127</v>
      </c>
      <c r="O462" s="34">
        <v>1627</v>
      </c>
      <c r="P462" s="30">
        <v>77122.309356999991</v>
      </c>
      <c r="Q462" s="35">
        <v>1561.529215</v>
      </c>
      <c r="R462" s="36">
        <v>0</v>
      </c>
      <c r="S462" s="36">
        <v>1784.2746377149708</v>
      </c>
      <c r="T462" s="36">
        <v>2037.7253622850292</v>
      </c>
      <c r="U462" s="37">
        <v>3822.0206101473523</v>
      </c>
      <c r="V462" s="38">
        <v>5383.5498251473527</v>
      </c>
      <c r="W462" s="34">
        <v>82505.859182147338</v>
      </c>
      <c r="X462" s="34">
        <v>3345.5149457149673</v>
      </c>
      <c r="Y462" s="33">
        <v>79160.344236432371</v>
      </c>
      <c r="Z462" s="144">
        <v>0</v>
      </c>
      <c r="AA462" s="34">
        <v>10610.15913315682</v>
      </c>
      <c r="AB462" s="34">
        <v>10650.150818831316</v>
      </c>
      <c r="AC462" s="34">
        <v>8285.49</v>
      </c>
      <c r="AD462" s="34">
        <v>885.68809999999996</v>
      </c>
      <c r="AE462" s="34">
        <v>1013.3</v>
      </c>
      <c r="AF462" s="34">
        <v>31444.788051988133</v>
      </c>
      <c r="AG462" s="136">
        <v>54851</v>
      </c>
      <c r="AH462" s="34">
        <v>55351</v>
      </c>
      <c r="AI462" s="34">
        <v>0</v>
      </c>
      <c r="AJ462" s="34">
        <v>500</v>
      </c>
      <c r="AK462" s="34">
        <v>500</v>
      </c>
      <c r="AL462" s="34">
        <v>54851</v>
      </c>
      <c r="AM462" s="34">
        <v>54851</v>
      </c>
      <c r="AN462" s="34">
        <v>0</v>
      </c>
      <c r="AO462" s="34">
        <v>77122.309356999991</v>
      </c>
      <c r="AP462" s="34">
        <v>76622.309356999991</v>
      </c>
      <c r="AQ462" s="34">
        <v>500</v>
      </c>
      <c r="AR462" s="34">
        <v>-2127</v>
      </c>
      <c r="AS462" s="34">
        <v>0</v>
      </c>
    </row>
    <row r="463" spans="2:45" s="1" customFormat="1" ht="12.75" x14ac:dyDescent="0.2">
      <c r="B463" s="31" t="s">
        <v>3798</v>
      </c>
      <c r="C463" s="32" t="s">
        <v>600</v>
      </c>
      <c r="D463" s="31" t="s">
        <v>601</v>
      </c>
      <c r="E463" s="31" t="s">
        <v>13</v>
      </c>
      <c r="F463" s="31" t="s">
        <v>11</v>
      </c>
      <c r="G463" s="31" t="s">
        <v>18</v>
      </c>
      <c r="H463" s="31" t="s">
        <v>32</v>
      </c>
      <c r="I463" s="31" t="s">
        <v>10</v>
      </c>
      <c r="J463" s="31" t="s">
        <v>12</v>
      </c>
      <c r="K463" s="31" t="s">
        <v>602</v>
      </c>
      <c r="L463" s="33">
        <v>3618</v>
      </c>
      <c r="M463" s="150">
        <v>104737.04346400002</v>
      </c>
      <c r="N463" s="34">
        <v>2693.1999999999971</v>
      </c>
      <c r="O463" s="34">
        <v>0</v>
      </c>
      <c r="P463" s="30">
        <v>118918.66346400001</v>
      </c>
      <c r="Q463" s="35">
        <v>9460.0551130000003</v>
      </c>
      <c r="R463" s="36">
        <v>0</v>
      </c>
      <c r="S463" s="36">
        <v>6163.8716091452243</v>
      </c>
      <c r="T463" s="36">
        <v>1072.1283908547757</v>
      </c>
      <c r="U463" s="37">
        <v>7236.0390201533864</v>
      </c>
      <c r="V463" s="38">
        <v>16696.094133153387</v>
      </c>
      <c r="W463" s="34">
        <v>135614.7575971534</v>
      </c>
      <c r="X463" s="34">
        <v>11557.259267145215</v>
      </c>
      <c r="Y463" s="33">
        <v>124057.49833000818</v>
      </c>
      <c r="Z463" s="144">
        <v>3836.6579981381151</v>
      </c>
      <c r="AA463" s="34">
        <v>2365.8582036493422</v>
      </c>
      <c r="AB463" s="34">
        <v>20199.434197928542</v>
      </c>
      <c r="AC463" s="34">
        <v>15165.62</v>
      </c>
      <c r="AD463" s="34">
        <v>188.0877623625</v>
      </c>
      <c r="AE463" s="34">
        <v>2277.63</v>
      </c>
      <c r="AF463" s="34">
        <v>44033.288162078497</v>
      </c>
      <c r="AG463" s="136">
        <v>0</v>
      </c>
      <c r="AH463" s="34">
        <v>40485.42</v>
      </c>
      <c r="AI463" s="34">
        <v>0</v>
      </c>
      <c r="AJ463" s="34">
        <v>0</v>
      </c>
      <c r="AK463" s="34">
        <v>0</v>
      </c>
      <c r="AL463" s="34">
        <v>0</v>
      </c>
      <c r="AM463" s="34">
        <v>40485.42</v>
      </c>
      <c r="AN463" s="34">
        <v>40485.42</v>
      </c>
      <c r="AO463" s="34">
        <v>118918.66346400001</v>
      </c>
      <c r="AP463" s="34">
        <v>78433.243464000014</v>
      </c>
      <c r="AQ463" s="34">
        <v>40485.420000000013</v>
      </c>
      <c r="AR463" s="34">
        <v>2693.2000000000007</v>
      </c>
      <c r="AS463" s="34">
        <v>-3.6379800000000002E-12</v>
      </c>
    </row>
    <row r="464" spans="2:45" s="1" customFormat="1" ht="12.75" x14ac:dyDescent="0.2">
      <c r="B464" s="31" t="s">
        <v>3798</v>
      </c>
      <c r="C464" s="32" t="s">
        <v>618</v>
      </c>
      <c r="D464" s="31" t="s">
        <v>619</v>
      </c>
      <c r="E464" s="31" t="s">
        <v>13</v>
      </c>
      <c r="F464" s="31" t="s">
        <v>11</v>
      </c>
      <c r="G464" s="31" t="s">
        <v>18</v>
      </c>
      <c r="H464" s="31" t="s">
        <v>32</v>
      </c>
      <c r="I464" s="31" t="s">
        <v>10</v>
      </c>
      <c r="J464" s="31" t="s">
        <v>12</v>
      </c>
      <c r="K464" s="31" t="s">
        <v>620</v>
      </c>
      <c r="L464" s="33">
        <v>4722</v>
      </c>
      <c r="M464" s="150">
        <v>147830.10175900001</v>
      </c>
      <c r="N464" s="34">
        <v>-203755.31999999998</v>
      </c>
      <c r="O464" s="34">
        <v>143266.09230646904</v>
      </c>
      <c r="P464" s="30">
        <v>10972.38175900004</v>
      </c>
      <c r="Q464" s="35">
        <v>8866.8244529999993</v>
      </c>
      <c r="R464" s="36">
        <v>0</v>
      </c>
      <c r="S464" s="36">
        <v>3620.7021862871043</v>
      </c>
      <c r="T464" s="36">
        <v>109923.90870846897</v>
      </c>
      <c r="U464" s="37">
        <v>113545.22318443729</v>
      </c>
      <c r="V464" s="38">
        <v>122412.04763743728</v>
      </c>
      <c r="W464" s="34">
        <v>133384.42939643731</v>
      </c>
      <c r="X464" s="34">
        <v>133383.81710675609</v>
      </c>
      <c r="Y464" s="33">
        <v>0.61228968121577054</v>
      </c>
      <c r="Z464" s="144">
        <v>6459.0990360982569</v>
      </c>
      <c r="AA464" s="34">
        <v>20813.385883437229</v>
      </c>
      <c r="AB464" s="34">
        <v>35951.987458598349</v>
      </c>
      <c r="AC464" s="34">
        <v>21924.670000000002</v>
      </c>
      <c r="AD464" s="34">
        <v>4052.7718252288</v>
      </c>
      <c r="AE464" s="34">
        <v>1413.59</v>
      </c>
      <c r="AF464" s="34">
        <v>90615.504203362638</v>
      </c>
      <c r="AG464" s="136">
        <v>134277</v>
      </c>
      <c r="AH464" s="34">
        <v>142657.60000000001</v>
      </c>
      <c r="AI464" s="34">
        <v>0</v>
      </c>
      <c r="AJ464" s="34">
        <v>8380.6</v>
      </c>
      <c r="AK464" s="34">
        <v>8380.6</v>
      </c>
      <c r="AL464" s="34">
        <v>134277</v>
      </c>
      <c r="AM464" s="34">
        <v>134277</v>
      </c>
      <c r="AN464" s="34">
        <v>0</v>
      </c>
      <c r="AO464" s="34">
        <v>10972.38175900004</v>
      </c>
      <c r="AP464" s="34">
        <v>2591.7817590000395</v>
      </c>
      <c r="AQ464" s="34">
        <v>8380.5999999999985</v>
      </c>
      <c r="AR464" s="34">
        <v>-207393.91999999998</v>
      </c>
      <c r="AS464" s="34">
        <v>3638.6000000000058</v>
      </c>
    </row>
    <row r="465" spans="2:45" s="1" customFormat="1" ht="12.75" x14ac:dyDescent="0.2">
      <c r="B465" s="31" t="s">
        <v>3798</v>
      </c>
      <c r="C465" s="32" t="s">
        <v>1001</v>
      </c>
      <c r="D465" s="31" t="s">
        <v>1002</v>
      </c>
      <c r="E465" s="31" t="s">
        <v>13</v>
      </c>
      <c r="F465" s="31" t="s">
        <v>11</v>
      </c>
      <c r="G465" s="31" t="s">
        <v>18</v>
      </c>
      <c r="H465" s="31" t="s">
        <v>32</v>
      </c>
      <c r="I465" s="31" t="s">
        <v>10</v>
      </c>
      <c r="J465" s="31" t="s">
        <v>14</v>
      </c>
      <c r="K465" s="31" t="s">
        <v>1003</v>
      </c>
      <c r="L465" s="33">
        <v>7045</v>
      </c>
      <c r="M465" s="150">
        <v>304141.34724000003</v>
      </c>
      <c r="N465" s="34">
        <v>-183657</v>
      </c>
      <c r="O465" s="34">
        <v>84071.517854399543</v>
      </c>
      <c r="P465" s="30">
        <v>170064.93224000002</v>
      </c>
      <c r="Q465" s="35">
        <v>19095.971067999999</v>
      </c>
      <c r="R465" s="36">
        <v>0</v>
      </c>
      <c r="S465" s="36">
        <v>9236.4336765749758</v>
      </c>
      <c r="T465" s="36">
        <v>4853.5663234250242</v>
      </c>
      <c r="U465" s="37">
        <v>14090.075980370539</v>
      </c>
      <c r="V465" s="38">
        <v>33186.047048370536</v>
      </c>
      <c r="W465" s="34">
        <v>203250.97928837055</v>
      </c>
      <c r="X465" s="34">
        <v>17318.313143574953</v>
      </c>
      <c r="Y465" s="33">
        <v>185932.6661447956</v>
      </c>
      <c r="Z465" s="144">
        <v>10237.034573352345</v>
      </c>
      <c r="AA465" s="34">
        <v>23023.215605997408</v>
      </c>
      <c r="AB465" s="34">
        <v>37653.286155751237</v>
      </c>
      <c r="AC465" s="34">
        <v>34389.769999999997</v>
      </c>
      <c r="AD465" s="34">
        <v>2687.20280125</v>
      </c>
      <c r="AE465" s="34">
        <v>964.66</v>
      </c>
      <c r="AF465" s="34">
        <v>108955.16913635099</v>
      </c>
      <c r="AG465" s="136">
        <v>51775</v>
      </c>
      <c r="AH465" s="34">
        <v>83991.584999999992</v>
      </c>
      <c r="AI465" s="34">
        <v>0</v>
      </c>
      <c r="AJ465" s="34">
        <v>6545.9000000000005</v>
      </c>
      <c r="AK465" s="34">
        <v>6545.9000000000005</v>
      </c>
      <c r="AL465" s="34">
        <v>51775</v>
      </c>
      <c r="AM465" s="34">
        <v>77445.684999999998</v>
      </c>
      <c r="AN465" s="34">
        <v>25670.684999999998</v>
      </c>
      <c r="AO465" s="34">
        <v>170064.93224000002</v>
      </c>
      <c r="AP465" s="34">
        <v>137848.34724000003</v>
      </c>
      <c r="AQ465" s="34">
        <v>32216.584999999992</v>
      </c>
      <c r="AR465" s="34">
        <v>-183657</v>
      </c>
      <c r="AS465" s="34">
        <v>0</v>
      </c>
    </row>
    <row r="466" spans="2:45" s="1" customFormat="1" ht="12.75" x14ac:dyDescent="0.2">
      <c r="B466" s="31" t="s">
        <v>3798</v>
      </c>
      <c r="C466" s="32" t="s">
        <v>1641</v>
      </c>
      <c r="D466" s="31" t="s">
        <v>1642</v>
      </c>
      <c r="E466" s="31" t="s">
        <v>13</v>
      </c>
      <c r="F466" s="31" t="s">
        <v>11</v>
      </c>
      <c r="G466" s="31" t="s">
        <v>18</v>
      </c>
      <c r="H466" s="31" t="s">
        <v>32</v>
      </c>
      <c r="I466" s="31" t="s">
        <v>10</v>
      </c>
      <c r="J466" s="31" t="s">
        <v>22</v>
      </c>
      <c r="K466" s="31" t="s">
        <v>1643</v>
      </c>
      <c r="L466" s="33">
        <v>87</v>
      </c>
      <c r="M466" s="150">
        <v>7111.0522659999988</v>
      </c>
      <c r="N466" s="34">
        <v>564</v>
      </c>
      <c r="O466" s="34">
        <v>0</v>
      </c>
      <c r="P466" s="30">
        <v>7800.9992659999989</v>
      </c>
      <c r="Q466" s="35">
        <v>562.42559500000004</v>
      </c>
      <c r="R466" s="36">
        <v>0</v>
      </c>
      <c r="S466" s="36">
        <v>0</v>
      </c>
      <c r="T466" s="36">
        <v>174</v>
      </c>
      <c r="U466" s="37">
        <v>0</v>
      </c>
      <c r="V466" s="38">
        <v>562.42559500000004</v>
      </c>
      <c r="W466" s="34">
        <v>8363.4248609999995</v>
      </c>
      <c r="X466" s="34">
        <v>0</v>
      </c>
      <c r="Y466" s="33">
        <v>8363.4248609999995</v>
      </c>
      <c r="Z466" s="144">
        <v>0</v>
      </c>
      <c r="AA466" s="34">
        <v>530.72810005762221</v>
      </c>
      <c r="AB466" s="34">
        <v>720.62238217376421</v>
      </c>
      <c r="AC466" s="34">
        <v>1916.48</v>
      </c>
      <c r="AD466" s="34">
        <v>0</v>
      </c>
      <c r="AE466" s="34">
        <v>0</v>
      </c>
      <c r="AF466" s="34">
        <v>3167.8304822313867</v>
      </c>
      <c r="AG466" s="136">
        <v>0</v>
      </c>
      <c r="AH466" s="34">
        <v>850.94699999999989</v>
      </c>
      <c r="AI466" s="34">
        <v>0</v>
      </c>
      <c r="AJ466" s="34">
        <v>0</v>
      </c>
      <c r="AK466" s="34">
        <v>0</v>
      </c>
      <c r="AL466" s="34">
        <v>0</v>
      </c>
      <c r="AM466" s="34">
        <v>850.94699999999989</v>
      </c>
      <c r="AN466" s="34">
        <v>850.94699999999989</v>
      </c>
      <c r="AO466" s="34">
        <v>7800.9992659999989</v>
      </c>
      <c r="AP466" s="34">
        <v>6950.0522659999988</v>
      </c>
      <c r="AQ466" s="34">
        <v>850.94700000000012</v>
      </c>
      <c r="AR466" s="34">
        <v>564</v>
      </c>
      <c r="AS466" s="34">
        <v>0</v>
      </c>
    </row>
    <row r="467" spans="2:45" s="1" customFormat="1" ht="12.75" x14ac:dyDescent="0.2">
      <c r="B467" s="31" t="s">
        <v>3798</v>
      </c>
      <c r="C467" s="32" t="s">
        <v>108</v>
      </c>
      <c r="D467" s="31" t="s">
        <v>109</v>
      </c>
      <c r="E467" s="31" t="s">
        <v>13</v>
      </c>
      <c r="F467" s="31" t="s">
        <v>11</v>
      </c>
      <c r="G467" s="31" t="s">
        <v>18</v>
      </c>
      <c r="H467" s="31" t="s">
        <v>32</v>
      </c>
      <c r="I467" s="31" t="s">
        <v>10</v>
      </c>
      <c r="J467" s="31" t="s">
        <v>22</v>
      </c>
      <c r="K467" s="31" t="s">
        <v>110</v>
      </c>
      <c r="L467" s="33">
        <v>840</v>
      </c>
      <c r="M467" s="150">
        <v>128777.28330400001</v>
      </c>
      <c r="N467" s="34">
        <v>-72722</v>
      </c>
      <c r="O467" s="34">
        <v>25016.020465898109</v>
      </c>
      <c r="P467" s="30">
        <v>10401.283304000011</v>
      </c>
      <c r="Q467" s="35">
        <v>5143.188862</v>
      </c>
      <c r="R467" s="36">
        <v>0</v>
      </c>
      <c r="S467" s="36">
        <v>199.78926742864815</v>
      </c>
      <c r="T467" s="36">
        <v>7959.6388967444855</v>
      </c>
      <c r="U467" s="37">
        <v>8159.4721639158788</v>
      </c>
      <c r="V467" s="38">
        <v>13302.661025915879</v>
      </c>
      <c r="W467" s="34">
        <v>23703.944329915888</v>
      </c>
      <c r="X467" s="34">
        <v>10020.968785326746</v>
      </c>
      <c r="Y467" s="33">
        <v>13682.975544589142</v>
      </c>
      <c r="Z467" s="144">
        <v>0</v>
      </c>
      <c r="AA467" s="34">
        <v>4681.2157168952672</v>
      </c>
      <c r="AB467" s="34">
        <v>10190.47220327918</v>
      </c>
      <c r="AC467" s="34">
        <v>6523.02</v>
      </c>
      <c r="AD467" s="34">
        <v>1631.2449999999999</v>
      </c>
      <c r="AE467" s="34">
        <v>4983.51</v>
      </c>
      <c r="AF467" s="34">
        <v>28009.462920174446</v>
      </c>
      <c r="AG467" s="136">
        <v>50694</v>
      </c>
      <c r="AH467" s="34">
        <v>50694</v>
      </c>
      <c r="AI467" s="34">
        <v>38709</v>
      </c>
      <c r="AJ467" s="34">
        <v>38709</v>
      </c>
      <c r="AK467" s="34">
        <v>0</v>
      </c>
      <c r="AL467" s="34">
        <v>11985</v>
      </c>
      <c r="AM467" s="34">
        <v>11985</v>
      </c>
      <c r="AN467" s="34">
        <v>0</v>
      </c>
      <c r="AO467" s="34">
        <v>10401.283304000011</v>
      </c>
      <c r="AP467" s="34">
        <v>10401.283304000011</v>
      </c>
      <c r="AQ467" s="34">
        <v>0</v>
      </c>
      <c r="AR467" s="34">
        <v>-72722</v>
      </c>
      <c r="AS467" s="34">
        <v>0</v>
      </c>
    </row>
    <row r="468" spans="2:45" s="1" customFormat="1" ht="12.75" x14ac:dyDescent="0.2">
      <c r="B468" s="31" t="s">
        <v>3798</v>
      </c>
      <c r="C468" s="32" t="s">
        <v>2879</v>
      </c>
      <c r="D468" s="31" t="s">
        <v>2880</v>
      </c>
      <c r="E468" s="31" t="s">
        <v>13</v>
      </c>
      <c r="F468" s="31" t="s">
        <v>11</v>
      </c>
      <c r="G468" s="31" t="s">
        <v>18</v>
      </c>
      <c r="H468" s="31" t="s">
        <v>32</v>
      </c>
      <c r="I468" s="31" t="s">
        <v>10</v>
      </c>
      <c r="J468" s="31" t="s">
        <v>12</v>
      </c>
      <c r="K468" s="31" t="s">
        <v>2881</v>
      </c>
      <c r="L468" s="33">
        <v>1966</v>
      </c>
      <c r="M468" s="150">
        <v>53611.142899999992</v>
      </c>
      <c r="N468" s="34">
        <v>-10115</v>
      </c>
      <c r="O468" s="34">
        <v>0</v>
      </c>
      <c r="P468" s="30">
        <v>19347.882899999997</v>
      </c>
      <c r="Q468" s="35">
        <v>1129.969488</v>
      </c>
      <c r="R468" s="36">
        <v>0</v>
      </c>
      <c r="S468" s="36">
        <v>558.64408342878596</v>
      </c>
      <c r="T468" s="36">
        <v>3373.355916571214</v>
      </c>
      <c r="U468" s="37">
        <v>3932.0212033227076</v>
      </c>
      <c r="V468" s="38">
        <v>5061.9906913227078</v>
      </c>
      <c r="W468" s="34">
        <v>24409.873591322706</v>
      </c>
      <c r="X468" s="34">
        <v>1047.4576564287891</v>
      </c>
      <c r="Y468" s="33">
        <v>23362.415934893917</v>
      </c>
      <c r="Z468" s="144">
        <v>0</v>
      </c>
      <c r="AA468" s="34">
        <v>2232.216735939417</v>
      </c>
      <c r="AB468" s="34">
        <v>8973.8786977610653</v>
      </c>
      <c r="AC468" s="34">
        <v>22184.42</v>
      </c>
      <c r="AD468" s="34">
        <v>490</v>
      </c>
      <c r="AE468" s="34">
        <v>0</v>
      </c>
      <c r="AF468" s="34">
        <v>33880.515433700479</v>
      </c>
      <c r="AG468" s="136">
        <v>8209</v>
      </c>
      <c r="AH468" s="34">
        <v>24782.739999999998</v>
      </c>
      <c r="AI468" s="34">
        <v>0</v>
      </c>
      <c r="AJ468" s="34">
        <v>2783.2000000000003</v>
      </c>
      <c r="AK468" s="34">
        <v>2783.2000000000003</v>
      </c>
      <c r="AL468" s="34">
        <v>8209</v>
      </c>
      <c r="AM468" s="34">
        <v>21999.539999999997</v>
      </c>
      <c r="AN468" s="34">
        <v>13790.539999999997</v>
      </c>
      <c r="AO468" s="34">
        <v>19347.882899999997</v>
      </c>
      <c r="AP468" s="34">
        <v>2774.1428999999989</v>
      </c>
      <c r="AQ468" s="34">
        <v>16573.739999999998</v>
      </c>
      <c r="AR468" s="34">
        <v>-10115</v>
      </c>
      <c r="AS468" s="34">
        <v>0</v>
      </c>
    </row>
    <row r="469" spans="2:45" s="1" customFormat="1" ht="12.75" x14ac:dyDescent="0.2">
      <c r="B469" s="31" t="s">
        <v>3798</v>
      </c>
      <c r="C469" s="32" t="s">
        <v>2534</v>
      </c>
      <c r="D469" s="31" t="s">
        <v>2535</v>
      </c>
      <c r="E469" s="31" t="s">
        <v>13</v>
      </c>
      <c r="F469" s="31" t="s">
        <v>11</v>
      </c>
      <c r="G469" s="31" t="s">
        <v>18</v>
      </c>
      <c r="H469" s="31" t="s">
        <v>32</v>
      </c>
      <c r="I469" s="31" t="s">
        <v>10</v>
      </c>
      <c r="J469" s="31" t="s">
        <v>12</v>
      </c>
      <c r="K469" s="31" t="s">
        <v>2536</v>
      </c>
      <c r="L469" s="33">
        <v>1724</v>
      </c>
      <c r="M469" s="150">
        <v>135954.58306899999</v>
      </c>
      <c r="N469" s="34">
        <v>-149121</v>
      </c>
      <c r="O469" s="34">
        <v>38268.709887066128</v>
      </c>
      <c r="P469" s="30">
        <v>90896.083068999986</v>
      </c>
      <c r="Q469" s="35">
        <v>8075.0787730000002</v>
      </c>
      <c r="R469" s="36">
        <v>0</v>
      </c>
      <c r="S469" s="36">
        <v>2452.0821520009417</v>
      </c>
      <c r="T469" s="36">
        <v>995.91784799905827</v>
      </c>
      <c r="U469" s="37">
        <v>3448.0185933511439</v>
      </c>
      <c r="V469" s="38">
        <v>11523.097366351143</v>
      </c>
      <c r="W469" s="34">
        <v>102419.18043535113</v>
      </c>
      <c r="X469" s="34">
        <v>4597.6540350009454</v>
      </c>
      <c r="Y469" s="33">
        <v>97821.52640035018</v>
      </c>
      <c r="Z469" s="144">
        <v>0</v>
      </c>
      <c r="AA469" s="34">
        <v>5368.8414461953689</v>
      </c>
      <c r="AB469" s="34">
        <v>15069.494577454363</v>
      </c>
      <c r="AC469" s="34">
        <v>10692.4</v>
      </c>
      <c r="AD469" s="34">
        <v>1832.9</v>
      </c>
      <c r="AE469" s="34">
        <v>1754.18</v>
      </c>
      <c r="AF469" s="34">
        <v>34717.816023649735</v>
      </c>
      <c r="AG469" s="136">
        <v>107340</v>
      </c>
      <c r="AH469" s="34">
        <v>112287.5</v>
      </c>
      <c r="AI469" s="34">
        <v>708</v>
      </c>
      <c r="AJ469" s="34">
        <v>5655.5</v>
      </c>
      <c r="AK469" s="34">
        <v>4947.5</v>
      </c>
      <c r="AL469" s="34">
        <v>106632</v>
      </c>
      <c r="AM469" s="34">
        <v>106632</v>
      </c>
      <c r="AN469" s="34">
        <v>0</v>
      </c>
      <c r="AO469" s="34">
        <v>90896.083068999986</v>
      </c>
      <c r="AP469" s="34">
        <v>85948.583068999986</v>
      </c>
      <c r="AQ469" s="34">
        <v>4947.5</v>
      </c>
      <c r="AR469" s="34">
        <v>-149121</v>
      </c>
      <c r="AS469" s="34">
        <v>0</v>
      </c>
    </row>
    <row r="470" spans="2:45" s="1" customFormat="1" ht="12.75" x14ac:dyDescent="0.2">
      <c r="B470" s="31" t="s">
        <v>3798</v>
      </c>
      <c r="C470" s="32" t="s">
        <v>2690</v>
      </c>
      <c r="D470" s="31" t="s">
        <v>2691</v>
      </c>
      <c r="E470" s="31" t="s">
        <v>13</v>
      </c>
      <c r="F470" s="31" t="s">
        <v>11</v>
      </c>
      <c r="G470" s="31" t="s">
        <v>18</v>
      </c>
      <c r="H470" s="31" t="s">
        <v>32</v>
      </c>
      <c r="I470" s="31" t="s">
        <v>10</v>
      </c>
      <c r="J470" s="31" t="s">
        <v>22</v>
      </c>
      <c r="K470" s="31" t="s">
        <v>2692</v>
      </c>
      <c r="L470" s="33">
        <v>474</v>
      </c>
      <c r="M470" s="150">
        <v>28691.538921000003</v>
      </c>
      <c r="N470" s="34">
        <v>23697.5</v>
      </c>
      <c r="O470" s="34">
        <v>0</v>
      </c>
      <c r="P470" s="30">
        <v>39470.232921000003</v>
      </c>
      <c r="Q470" s="35">
        <v>875.02057500000001</v>
      </c>
      <c r="R470" s="36">
        <v>0</v>
      </c>
      <c r="S470" s="36">
        <v>226.39242742865838</v>
      </c>
      <c r="T470" s="36">
        <v>721.60757257134162</v>
      </c>
      <c r="U470" s="37">
        <v>948.00511209306387</v>
      </c>
      <c r="V470" s="38">
        <v>1823.0256870930639</v>
      </c>
      <c r="W470" s="34">
        <v>41293.258608093063</v>
      </c>
      <c r="X470" s="34">
        <v>424.48580142865103</v>
      </c>
      <c r="Y470" s="33">
        <v>40868.772806664412</v>
      </c>
      <c r="Z470" s="144">
        <v>0</v>
      </c>
      <c r="AA470" s="34">
        <v>635.56900221657486</v>
      </c>
      <c r="AB470" s="34">
        <v>2842.2483833431334</v>
      </c>
      <c r="AC470" s="34">
        <v>2017.31</v>
      </c>
      <c r="AD470" s="34">
        <v>978.50817974999995</v>
      </c>
      <c r="AE470" s="34">
        <v>0</v>
      </c>
      <c r="AF470" s="34">
        <v>6473.635565309708</v>
      </c>
      <c r="AG470" s="136">
        <v>0</v>
      </c>
      <c r="AH470" s="34">
        <v>4636.1939999999995</v>
      </c>
      <c r="AI470" s="34">
        <v>0</v>
      </c>
      <c r="AJ470" s="34">
        <v>0</v>
      </c>
      <c r="AK470" s="34">
        <v>0</v>
      </c>
      <c r="AL470" s="34">
        <v>0</v>
      </c>
      <c r="AM470" s="34">
        <v>4636.1939999999995</v>
      </c>
      <c r="AN470" s="34">
        <v>4636.1939999999995</v>
      </c>
      <c r="AO470" s="34">
        <v>39470.232921000003</v>
      </c>
      <c r="AP470" s="34">
        <v>34834.038920999999</v>
      </c>
      <c r="AQ470" s="34">
        <v>4636.1940000000031</v>
      </c>
      <c r="AR470" s="34">
        <v>17163</v>
      </c>
      <c r="AS470" s="34">
        <v>6534.5</v>
      </c>
    </row>
    <row r="471" spans="2:45" s="1" customFormat="1" ht="12.75" x14ac:dyDescent="0.2">
      <c r="B471" s="31" t="s">
        <v>3798</v>
      </c>
      <c r="C471" s="32" t="s">
        <v>1623</v>
      </c>
      <c r="D471" s="31" t="s">
        <v>1624</v>
      </c>
      <c r="E471" s="31" t="s">
        <v>13</v>
      </c>
      <c r="F471" s="31" t="s">
        <v>11</v>
      </c>
      <c r="G471" s="31" t="s">
        <v>18</v>
      </c>
      <c r="H471" s="31" t="s">
        <v>32</v>
      </c>
      <c r="I471" s="31" t="s">
        <v>10</v>
      </c>
      <c r="J471" s="31" t="s">
        <v>22</v>
      </c>
      <c r="K471" s="31" t="s">
        <v>1625</v>
      </c>
      <c r="L471" s="33">
        <v>301</v>
      </c>
      <c r="M471" s="150">
        <v>8185.6223860000009</v>
      </c>
      <c r="N471" s="34">
        <v>-1984</v>
      </c>
      <c r="O471" s="34">
        <v>58.841517460937588</v>
      </c>
      <c r="P471" s="30">
        <v>4959.1223860000009</v>
      </c>
      <c r="Q471" s="35">
        <v>0</v>
      </c>
      <c r="R471" s="36">
        <v>0</v>
      </c>
      <c r="S471" s="36">
        <v>92.818504000035645</v>
      </c>
      <c r="T471" s="36">
        <v>509.18149599996434</v>
      </c>
      <c r="U471" s="37">
        <v>602.00324628694557</v>
      </c>
      <c r="V471" s="38">
        <v>602.00324628694557</v>
      </c>
      <c r="W471" s="34">
        <v>5561.1256322869467</v>
      </c>
      <c r="X471" s="34">
        <v>92.818504000035318</v>
      </c>
      <c r="Y471" s="33">
        <v>5468.3071282869114</v>
      </c>
      <c r="Z471" s="144">
        <v>0</v>
      </c>
      <c r="AA471" s="34">
        <v>410.96715339845645</v>
      </c>
      <c r="AB471" s="34">
        <v>2201.7507693577495</v>
      </c>
      <c r="AC471" s="34">
        <v>1261.71</v>
      </c>
      <c r="AD471" s="34">
        <v>0</v>
      </c>
      <c r="AE471" s="34">
        <v>429.22</v>
      </c>
      <c r="AF471" s="34">
        <v>4303.6479227562058</v>
      </c>
      <c r="AG471" s="136">
        <v>3545</v>
      </c>
      <c r="AH471" s="34">
        <v>3744.5</v>
      </c>
      <c r="AI471" s="34">
        <v>0</v>
      </c>
      <c r="AJ471" s="34">
        <v>199.5</v>
      </c>
      <c r="AK471" s="34">
        <v>199.5</v>
      </c>
      <c r="AL471" s="34">
        <v>3545</v>
      </c>
      <c r="AM471" s="34">
        <v>3545</v>
      </c>
      <c r="AN471" s="34">
        <v>0</v>
      </c>
      <c r="AO471" s="34">
        <v>4959.1223860000009</v>
      </c>
      <c r="AP471" s="34">
        <v>4759.6223860000009</v>
      </c>
      <c r="AQ471" s="34">
        <v>199.5</v>
      </c>
      <c r="AR471" s="34">
        <v>-1984</v>
      </c>
      <c r="AS471" s="34">
        <v>0</v>
      </c>
    </row>
    <row r="472" spans="2:45" s="1" customFormat="1" ht="12.75" x14ac:dyDescent="0.2">
      <c r="B472" s="31" t="s">
        <v>3798</v>
      </c>
      <c r="C472" s="32" t="s">
        <v>2666</v>
      </c>
      <c r="D472" s="31" t="s">
        <v>2667</v>
      </c>
      <c r="E472" s="31" t="s">
        <v>13</v>
      </c>
      <c r="F472" s="31" t="s">
        <v>11</v>
      </c>
      <c r="G472" s="31" t="s">
        <v>18</v>
      </c>
      <c r="H472" s="31" t="s">
        <v>32</v>
      </c>
      <c r="I472" s="31" t="s">
        <v>10</v>
      </c>
      <c r="J472" s="31" t="s">
        <v>15</v>
      </c>
      <c r="K472" s="31" t="s">
        <v>2668</v>
      </c>
      <c r="L472" s="33">
        <v>24658</v>
      </c>
      <c r="M472" s="150">
        <v>1441875.1402129999</v>
      </c>
      <c r="N472" s="34">
        <v>-514969</v>
      </c>
      <c r="O472" s="34">
        <v>179580.39424203869</v>
      </c>
      <c r="P472" s="30">
        <v>1173340.1402129999</v>
      </c>
      <c r="Q472" s="35">
        <v>66062.683992000006</v>
      </c>
      <c r="R472" s="36">
        <v>0</v>
      </c>
      <c r="S472" s="36">
        <v>27529.407386296287</v>
      </c>
      <c r="T472" s="36">
        <v>21786.592613703713</v>
      </c>
      <c r="U472" s="37">
        <v>49316.265936689379</v>
      </c>
      <c r="V472" s="38">
        <v>115378.94992868938</v>
      </c>
      <c r="W472" s="34">
        <v>1288719.0901416892</v>
      </c>
      <c r="X472" s="34">
        <v>51617.638849295909</v>
      </c>
      <c r="Y472" s="33">
        <v>1237101.4512923933</v>
      </c>
      <c r="Z472" s="144">
        <v>0</v>
      </c>
      <c r="AA472" s="34">
        <v>114573.70262293943</v>
      </c>
      <c r="AB472" s="34">
        <v>179107.99895851142</v>
      </c>
      <c r="AC472" s="34">
        <v>103359.26</v>
      </c>
      <c r="AD472" s="34">
        <v>18985.584114905199</v>
      </c>
      <c r="AE472" s="34">
        <v>11084.89</v>
      </c>
      <c r="AF472" s="34">
        <v>427111.43569635611</v>
      </c>
      <c r="AG472" s="136">
        <v>640245</v>
      </c>
      <c r="AH472" s="34">
        <v>640245</v>
      </c>
      <c r="AI472" s="34">
        <v>52417</v>
      </c>
      <c r="AJ472" s="34">
        <v>52417</v>
      </c>
      <c r="AK472" s="34">
        <v>0</v>
      </c>
      <c r="AL472" s="34">
        <v>587828</v>
      </c>
      <c r="AM472" s="34">
        <v>587828</v>
      </c>
      <c r="AN472" s="34">
        <v>0</v>
      </c>
      <c r="AO472" s="34">
        <v>1173340.1402129999</v>
      </c>
      <c r="AP472" s="34">
        <v>1173340.1402129999</v>
      </c>
      <c r="AQ472" s="34">
        <v>0</v>
      </c>
      <c r="AR472" s="34">
        <v>-514969</v>
      </c>
      <c r="AS472" s="34">
        <v>0</v>
      </c>
    </row>
    <row r="473" spans="2:45" s="1" customFormat="1" ht="12.75" x14ac:dyDescent="0.2">
      <c r="B473" s="31" t="s">
        <v>3798</v>
      </c>
      <c r="C473" s="32" t="s">
        <v>2504</v>
      </c>
      <c r="D473" s="31" t="s">
        <v>2505</v>
      </c>
      <c r="E473" s="31" t="s">
        <v>13</v>
      </c>
      <c r="F473" s="31" t="s">
        <v>11</v>
      </c>
      <c r="G473" s="31" t="s">
        <v>18</v>
      </c>
      <c r="H473" s="31" t="s">
        <v>32</v>
      </c>
      <c r="I473" s="31" t="s">
        <v>10</v>
      </c>
      <c r="J473" s="31" t="s">
        <v>22</v>
      </c>
      <c r="K473" s="31" t="s">
        <v>2506</v>
      </c>
      <c r="L473" s="33">
        <v>750</v>
      </c>
      <c r="M473" s="150">
        <v>64763.235253000006</v>
      </c>
      <c r="N473" s="34">
        <v>-13692</v>
      </c>
      <c r="O473" s="34">
        <v>1175.60986060917</v>
      </c>
      <c r="P473" s="30">
        <v>37696.235253000006</v>
      </c>
      <c r="Q473" s="35">
        <v>1624.598424</v>
      </c>
      <c r="R473" s="36">
        <v>0</v>
      </c>
      <c r="S473" s="36">
        <v>1856.3403977149985</v>
      </c>
      <c r="T473" s="36">
        <v>-19.257470892375977</v>
      </c>
      <c r="U473" s="37">
        <v>1837.0928332982426</v>
      </c>
      <c r="V473" s="38">
        <v>3461.6912572982428</v>
      </c>
      <c r="W473" s="34">
        <v>41157.926510298246</v>
      </c>
      <c r="X473" s="34">
        <v>3480.638245715003</v>
      </c>
      <c r="Y473" s="33">
        <v>37677.288264583243</v>
      </c>
      <c r="Z473" s="144">
        <v>0</v>
      </c>
      <c r="AA473" s="34">
        <v>11026.754304192811</v>
      </c>
      <c r="AB473" s="34">
        <v>6865.3539105473355</v>
      </c>
      <c r="AC473" s="34">
        <v>3717.1400000000003</v>
      </c>
      <c r="AD473" s="34">
        <v>1160</v>
      </c>
      <c r="AE473" s="34">
        <v>4769.04</v>
      </c>
      <c r="AF473" s="34">
        <v>27538.288214740147</v>
      </c>
      <c r="AG473" s="136">
        <v>50622</v>
      </c>
      <c r="AH473" s="34">
        <v>55113</v>
      </c>
      <c r="AI473" s="34">
        <v>240</v>
      </c>
      <c r="AJ473" s="34">
        <v>4731</v>
      </c>
      <c r="AK473" s="34">
        <v>4491</v>
      </c>
      <c r="AL473" s="34">
        <v>50382</v>
      </c>
      <c r="AM473" s="34">
        <v>50382</v>
      </c>
      <c r="AN473" s="34">
        <v>0</v>
      </c>
      <c r="AO473" s="34">
        <v>37696.235253000006</v>
      </c>
      <c r="AP473" s="34">
        <v>33205.235253000006</v>
      </c>
      <c r="AQ473" s="34">
        <v>4491</v>
      </c>
      <c r="AR473" s="34">
        <v>-13692</v>
      </c>
      <c r="AS473" s="34">
        <v>0</v>
      </c>
    </row>
    <row r="474" spans="2:45" s="1" customFormat="1" ht="12.75" x14ac:dyDescent="0.2">
      <c r="B474" s="31" t="s">
        <v>3798</v>
      </c>
      <c r="C474" s="32" t="s">
        <v>2495</v>
      </c>
      <c r="D474" s="31" t="s">
        <v>2496</v>
      </c>
      <c r="E474" s="31" t="s">
        <v>13</v>
      </c>
      <c r="F474" s="31" t="s">
        <v>11</v>
      </c>
      <c r="G474" s="31" t="s">
        <v>18</v>
      </c>
      <c r="H474" s="31" t="s">
        <v>32</v>
      </c>
      <c r="I474" s="31" t="s">
        <v>10</v>
      </c>
      <c r="J474" s="31" t="s">
        <v>12</v>
      </c>
      <c r="K474" s="31" t="s">
        <v>2497</v>
      </c>
      <c r="L474" s="33">
        <v>1547</v>
      </c>
      <c r="M474" s="150">
        <v>237996.394225</v>
      </c>
      <c r="N474" s="34">
        <v>-10662</v>
      </c>
      <c r="O474" s="34">
        <v>1537.7127057590099</v>
      </c>
      <c r="P474" s="30">
        <v>208184.79422500002</v>
      </c>
      <c r="Q474" s="35">
        <v>3359.1889780000001</v>
      </c>
      <c r="R474" s="36">
        <v>0</v>
      </c>
      <c r="S474" s="36">
        <v>1516.0279782862963</v>
      </c>
      <c r="T474" s="36">
        <v>1577.9720217137037</v>
      </c>
      <c r="U474" s="37">
        <v>3094.0166844049991</v>
      </c>
      <c r="V474" s="38">
        <v>6453.2056624049992</v>
      </c>
      <c r="W474" s="34">
        <v>214637.99988740502</v>
      </c>
      <c r="X474" s="34">
        <v>2842.552459286293</v>
      </c>
      <c r="Y474" s="33">
        <v>211795.44742811873</v>
      </c>
      <c r="Z474" s="144">
        <v>0</v>
      </c>
      <c r="AA474" s="34">
        <v>9574.9815841070031</v>
      </c>
      <c r="AB474" s="34">
        <v>29395.389992407665</v>
      </c>
      <c r="AC474" s="34">
        <v>8794.68</v>
      </c>
      <c r="AD474" s="34">
        <v>9040.0616070685192</v>
      </c>
      <c r="AE474" s="34">
        <v>7258.11</v>
      </c>
      <c r="AF474" s="34">
        <v>64063.223183583192</v>
      </c>
      <c r="AG474" s="136">
        <v>40303</v>
      </c>
      <c r="AH474" s="34">
        <v>44963.4</v>
      </c>
      <c r="AI474" s="34">
        <v>0</v>
      </c>
      <c r="AJ474" s="34">
        <v>4660.4000000000005</v>
      </c>
      <c r="AK474" s="34">
        <v>4660.4000000000005</v>
      </c>
      <c r="AL474" s="34">
        <v>40303</v>
      </c>
      <c r="AM474" s="34">
        <v>40303</v>
      </c>
      <c r="AN474" s="34">
        <v>0</v>
      </c>
      <c r="AO474" s="34">
        <v>208184.79422500002</v>
      </c>
      <c r="AP474" s="34">
        <v>203524.39422500003</v>
      </c>
      <c r="AQ474" s="34">
        <v>4660.3999999999942</v>
      </c>
      <c r="AR474" s="34">
        <v>-10662</v>
      </c>
      <c r="AS474" s="34">
        <v>0</v>
      </c>
    </row>
    <row r="475" spans="2:45" s="1" customFormat="1" ht="12.75" x14ac:dyDescent="0.2">
      <c r="B475" s="31" t="s">
        <v>3798</v>
      </c>
      <c r="C475" s="32" t="s">
        <v>3653</v>
      </c>
      <c r="D475" s="31" t="s">
        <v>3654</v>
      </c>
      <c r="E475" s="31" t="s">
        <v>13</v>
      </c>
      <c r="F475" s="31" t="s">
        <v>11</v>
      </c>
      <c r="G475" s="31" t="s">
        <v>18</v>
      </c>
      <c r="H475" s="31" t="s">
        <v>32</v>
      </c>
      <c r="I475" s="31" t="s">
        <v>10</v>
      </c>
      <c r="J475" s="31" t="s">
        <v>22</v>
      </c>
      <c r="K475" s="31" t="s">
        <v>3655</v>
      </c>
      <c r="L475" s="33">
        <v>270</v>
      </c>
      <c r="M475" s="150">
        <v>46506.517250999997</v>
      </c>
      <c r="N475" s="34">
        <v>-1142.1999999999998</v>
      </c>
      <c r="O475" s="34">
        <v>0</v>
      </c>
      <c r="P475" s="30">
        <v>41063.387251</v>
      </c>
      <c r="Q475" s="35">
        <v>3890.5853050000001</v>
      </c>
      <c r="R475" s="36">
        <v>0</v>
      </c>
      <c r="S475" s="36">
        <v>0</v>
      </c>
      <c r="T475" s="36">
        <v>540</v>
      </c>
      <c r="U475" s="37">
        <v>540.0029119517452</v>
      </c>
      <c r="V475" s="38">
        <v>4430.5882169517454</v>
      </c>
      <c r="W475" s="34">
        <v>45493.975467951743</v>
      </c>
      <c r="X475" s="34">
        <v>0</v>
      </c>
      <c r="Y475" s="33">
        <v>45493.975467951743</v>
      </c>
      <c r="Z475" s="144">
        <v>0</v>
      </c>
      <c r="AA475" s="34">
        <v>1539.957295387954</v>
      </c>
      <c r="AB475" s="34">
        <v>1461.7903915696554</v>
      </c>
      <c r="AC475" s="34">
        <v>2830.9300000000003</v>
      </c>
      <c r="AD475" s="34">
        <v>173</v>
      </c>
      <c r="AE475" s="34">
        <v>431.5</v>
      </c>
      <c r="AF475" s="34">
        <v>6437.1776869576097</v>
      </c>
      <c r="AG475" s="136">
        <v>0</v>
      </c>
      <c r="AH475" s="34">
        <v>3817.0699999999997</v>
      </c>
      <c r="AI475" s="34">
        <v>0</v>
      </c>
      <c r="AJ475" s="34">
        <v>1176.2</v>
      </c>
      <c r="AK475" s="34">
        <v>1176.2</v>
      </c>
      <c r="AL475" s="34">
        <v>0</v>
      </c>
      <c r="AM475" s="34">
        <v>2640.87</v>
      </c>
      <c r="AN475" s="34">
        <v>2640.87</v>
      </c>
      <c r="AO475" s="34">
        <v>41063.387251</v>
      </c>
      <c r="AP475" s="34">
        <v>37246.317251</v>
      </c>
      <c r="AQ475" s="34">
        <v>3817.0699999999997</v>
      </c>
      <c r="AR475" s="34">
        <v>-1142.1999999999998</v>
      </c>
      <c r="AS475" s="34">
        <v>0</v>
      </c>
    </row>
    <row r="476" spans="2:45" s="1" customFormat="1" ht="12.75" x14ac:dyDescent="0.2">
      <c r="B476" s="31" t="s">
        <v>3798</v>
      </c>
      <c r="C476" s="32" t="s">
        <v>3002</v>
      </c>
      <c r="D476" s="31" t="s">
        <v>3003</v>
      </c>
      <c r="E476" s="31" t="s">
        <v>13</v>
      </c>
      <c r="F476" s="31" t="s">
        <v>11</v>
      </c>
      <c r="G476" s="31" t="s">
        <v>18</v>
      </c>
      <c r="H476" s="31" t="s">
        <v>32</v>
      </c>
      <c r="I476" s="31" t="s">
        <v>10</v>
      </c>
      <c r="J476" s="31" t="s">
        <v>22</v>
      </c>
      <c r="K476" s="31" t="s">
        <v>3004</v>
      </c>
      <c r="L476" s="33">
        <v>583</v>
      </c>
      <c r="M476" s="150">
        <v>43061.004848000004</v>
      </c>
      <c r="N476" s="34">
        <v>-15619</v>
      </c>
      <c r="O476" s="34">
        <v>8449.3460441794232</v>
      </c>
      <c r="P476" s="30">
        <v>-3885.7951519999915</v>
      </c>
      <c r="Q476" s="35">
        <v>2795.2648640000002</v>
      </c>
      <c r="R476" s="36">
        <v>3885.7951519999915</v>
      </c>
      <c r="S476" s="36">
        <v>936.37471314321658</v>
      </c>
      <c r="T476" s="36">
        <v>5193.4725902391838</v>
      </c>
      <c r="U476" s="37">
        <v>10015.696464766703</v>
      </c>
      <c r="V476" s="38">
        <v>12810.961328766703</v>
      </c>
      <c r="W476" s="34">
        <v>12810.961328766703</v>
      </c>
      <c r="X476" s="34">
        <v>8229.1116413226409</v>
      </c>
      <c r="Y476" s="33">
        <v>4581.8496874440625</v>
      </c>
      <c r="Z476" s="144">
        <v>0</v>
      </c>
      <c r="AA476" s="34">
        <v>780.61023076769948</v>
      </c>
      <c r="AB476" s="34">
        <v>2522.6709241850394</v>
      </c>
      <c r="AC476" s="34">
        <v>3181.08</v>
      </c>
      <c r="AD476" s="34">
        <v>200.79</v>
      </c>
      <c r="AE476" s="34">
        <v>179.42</v>
      </c>
      <c r="AF476" s="34">
        <v>6864.5711549527387</v>
      </c>
      <c r="AG476" s="136">
        <v>10217</v>
      </c>
      <c r="AH476" s="34">
        <v>10655.2</v>
      </c>
      <c r="AI476" s="34">
        <v>0</v>
      </c>
      <c r="AJ476" s="34">
        <v>438.20000000000005</v>
      </c>
      <c r="AK476" s="34">
        <v>438.20000000000005</v>
      </c>
      <c r="AL476" s="34">
        <v>10217</v>
      </c>
      <c r="AM476" s="34">
        <v>10217</v>
      </c>
      <c r="AN476" s="34">
        <v>0</v>
      </c>
      <c r="AO476" s="34">
        <v>-3885.7951519999915</v>
      </c>
      <c r="AP476" s="34">
        <v>-4323.9951519999913</v>
      </c>
      <c r="AQ476" s="34">
        <v>438.19999999999982</v>
      </c>
      <c r="AR476" s="34">
        <v>-15619</v>
      </c>
      <c r="AS476" s="34">
        <v>0</v>
      </c>
    </row>
    <row r="477" spans="2:45" s="1" customFormat="1" ht="12.75" x14ac:dyDescent="0.2">
      <c r="B477" s="31" t="s">
        <v>3798</v>
      </c>
      <c r="C477" s="32" t="s">
        <v>1142</v>
      </c>
      <c r="D477" s="31" t="s">
        <v>1143</v>
      </c>
      <c r="E477" s="31" t="s">
        <v>13</v>
      </c>
      <c r="F477" s="31" t="s">
        <v>11</v>
      </c>
      <c r="G477" s="31" t="s">
        <v>18</v>
      </c>
      <c r="H477" s="31" t="s">
        <v>32</v>
      </c>
      <c r="I477" s="31" t="s">
        <v>10</v>
      </c>
      <c r="J477" s="31" t="s">
        <v>22</v>
      </c>
      <c r="K477" s="31" t="s">
        <v>1144</v>
      </c>
      <c r="L477" s="33">
        <v>343</v>
      </c>
      <c r="M477" s="150">
        <v>5922.1305549999997</v>
      </c>
      <c r="N477" s="34">
        <v>-617</v>
      </c>
      <c r="O477" s="34">
        <v>0</v>
      </c>
      <c r="P477" s="30">
        <v>3414.7135549999985</v>
      </c>
      <c r="Q477" s="35">
        <v>263.51861500000001</v>
      </c>
      <c r="R477" s="36">
        <v>0</v>
      </c>
      <c r="S477" s="36">
        <v>131.93322628576496</v>
      </c>
      <c r="T477" s="36">
        <v>554.06677371423507</v>
      </c>
      <c r="U477" s="37">
        <v>686.00369925721702</v>
      </c>
      <c r="V477" s="38">
        <v>949.52231425721698</v>
      </c>
      <c r="W477" s="34">
        <v>4364.2358692572152</v>
      </c>
      <c r="X477" s="34">
        <v>247.37479928576522</v>
      </c>
      <c r="Y477" s="33">
        <v>4116.86106997145</v>
      </c>
      <c r="Z477" s="144">
        <v>0</v>
      </c>
      <c r="AA477" s="34">
        <v>346.69723924408891</v>
      </c>
      <c r="AB477" s="34">
        <v>981.06561727374174</v>
      </c>
      <c r="AC477" s="34">
        <v>3554.66</v>
      </c>
      <c r="AD477" s="34">
        <v>0</v>
      </c>
      <c r="AE477" s="34">
        <v>0</v>
      </c>
      <c r="AF477" s="34">
        <v>4882.422856517831</v>
      </c>
      <c r="AG477" s="136">
        <v>3146</v>
      </c>
      <c r="AH477" s="34">
        <v>3708.5829999999996</v>
      </c>
      <c r="AI477" s="34">
        <v>0</v>
      </c>
      <c r="AJ477" s="34">
        <v>353.70000000000005</v>
      </c>
      <c r="AK477" s="34">
        <v>353.70000000000005</v>
      </c>
      <c r="AL477" s="34">
        <v>3146</v>
      </c>
      <c r="AM477" s="34">
        <v>3354.8829999999998</v>
      </c>
      <c r="AN477" s="34">
        <v>208.88299999999981</v>
      </c>
      <c r="AO477" s="34">
        <v>3414.7135549999985</v>
      </c>
      <c r="AP477" s="34">
        <v>2852.1305549999988</v>
      </c>
      <c r="AQ477" s="34">
        <v>562.58299999999963</v>
      </c>
      <c r="AR477" s="34">
        <v>-617</v>
      </c>
      <c r="AS477" s="34">
        <v>0</v>
      </c>
    </row>
    <row r="478" spans="2:45" s="1" customFormat="1" ht="12.75" x14ac:dyDescent="0.2">
      <c r="B478" s="31" t="s">
        <v>3798</v>
      </c>
      <c r="C478" s="32" t="s">
        <v>3773</v>
      </c>
      <c r="D478" s="31" t="s">
        <v>3774</v>
      </c>
      <c r="E478" s="31" t="s">
        <v>13</v>
      </c>
      <c r="F478" s="31" t="s">
        <v>11</v>
      </c>
      <c r="G478" s="31" t="s">
        <v>18</v>
      </c>
      <c r="H478" s="31" t="s">
        <v>32</v>
      </c>
      <c r="I478" s="31" t="s">
        <v>10</v>
      </c>
      <c r="J478" s="31" t="s">
        <v>12</v>
      </c>
      <c r="K478" s="31" t="s">
        <v>3775</v>
      </c>
      <c r="L478" s="33">
        <v>3003</v>
      </c>
      <c r="M478" s="150">
        <v>129398.91280599999</v>
      </c>
      <c r="N478" s="34">
        <v>-27519</v>
      </c>
      <c r="O478" s="34">
        <v>26019</v>
      </c>
      <c r="P478" s="30">
        <v>71710.912805999978</v>
      </c>
      <c r="Q478" s="35">
        <v>4186.9792809999999</v>
      </c>
      <c r="R478" s="36">
        <v>0</v>
      </c>
      <c r="S478" s="36">
        <v>3090.7836080011871</v>
      </c>
      <c r="T478" s="36">
        <v>2915.2163919988129</v>
      </c>
      <c r="U478" s="37">
        <v>6006.032387374411</v>
      </c>
      <c r="V478" s="38">
        <v>10193.011668374411</v>
      </c>
      <c r="W478" s="34">
        <v>81903.924474374391</v>
      </c>
      <c r="X478" s="34">
        <v>5795.2192650011857</v>
      </c>
      <c r="Y478" s="33">
        <v>76108.705209373205</v>
      </c>
      <c r="Z478" s="144">
        <v>0</v>
      </c>
      <c r="AA478" s="34">
        <v>23729.556346364352</v>
      </c>
      <c r="AB478" s="34">
        <v>23524.552490660386</v>
      </c>
      <c r="AC478" s="34">
        <v>12587.71</v>
      </c>
      <c r="AD478" s="34">
        <v>3502.5579941873393</v>
      </c>
      <c r="AE478" s="34">
        <v>437.53</v>
      </c>
      <c r="AF478" s="34">
        <v>63781.906831212073</v>
      </c>
      <c r="AG478" s="136">
        <v>44651</v>
      </c>
      <c r="AH478" s="34">
        <v>46151</v>
      </c>
      <c r="AI478" s="34">
        <v>0</v>
      </c>
      <c r="AJ478" s="34">
        <v>1500</v>
      </c>
      <c r="AK478" s="34">
        <v>1500</v>
      </c>
      <c r="AL478" s="34">
        <v>44651</v>
      </c>
      <c r="AM478" s="34">
        <v>44651</v>
      </c>
      <c r="AN478" s="34">
        <v>0</v>
      </c>
      <c r="AO478" s="34">
        <v>71710.912805999978</v>
      </c>
      <c r="AP478" s="34">
        <v>70210.912805999978</v>
      </c>
      <c r="AQ478" s="34">
        <v>1500</v>
      </c>
      <c r="AR478" s="34">
        <v>-27519</v>
      </c>
      <c r="AS478" s="34">
        <v>0</v>
      </c>
    </row>
    <row r="479" spans="2:45" s="1" customFormat="1" ht="12.75" x14ac:dyDescent="0.2">
      <c r="B479" s="31" t="s">
        <v>3798</v>
      </c>
      <c r="C479" s="32" t="s">
        <v>3758</v>
      </c>
      <c r="D479" s="31" t="s">
        <v>3759</v>
      </c>
      <c r="E479" s="31" t="s">
        <v>13</v>
      </c>
      <c r="F479" s="31" t="s">
        <v>11</v>
      </c>
      <c r="G479" s="31" t="s">
        <v>18</v>
      </c>
      <c r="H479" s="31" t="s">
        <v>32</v>
      </c>
      <c r="I479" s="31" t="s">
        <v>10</v>
      </c>
      <c r="J479" s="31" t="s">
        <v>12</v>
      </c>
      <c r="K479" s="31" t="s">
        <v>3760</v>
      </c>
      <c r="L479" s="33">
        <v>2584</v>
      </c>
      <c r="M479" s="150">
        <v>166043.690588</v>
      </c>
      <c r="N479" s="34">
        <v>-11891</v>
      </c>
      <c r="O479" s="34">
        <v>0</v>
      </c>
      <c r="P479" s="30">
        <v>200312.290588</v>
      </c>
      <c r="Q479" s="35">
        <v>4563.3972659999999</v>
      </c>
      <c r="R479" s="36">
        <v>0</v>
      </c>
      <c r="S479" s="36">
        <v>2678.8108560010287</v>
      </c>
      <c r="T479" s="36">
        <v>2489.1891439989713</v>
      </c>
      <c r="U479" s="37">
        <v>5168.0278684567029</v>
      </c>
      <c r="V479" s="38">
        <v>9731.4251344567019</v>
      </c>
      <c r="W479" s="34">
        <v>210043.71572245669</v>
      </c>
      <c r="X479" s="34">
        <v>5022.7703550009755</v>
      </c>
      <c r="Y479" s="33">
        <v>205020.94536745572</v>
      </c>
      <c r="Z479" s="144">
        <v>0</v>
      </c>
      <c r="AA479" s="34">
        <v>1651.3418533716945</v>
      </c>
      <c r="AB479" s="34">
        <v>20229.617043178681</v>
      </c>
      <c r="AC479" s="34">
        <v>10831.39</v>
      </c>
      <c r="AD479" s="34">
        <v>3053.5454193</v>
      </c>
      <c r="AE479" s="34">
        <v>0</v>
      </c>
      <c r="AF479" s="34">
        <v>35765.894315850375</v>
      </c>
      <c r="AG479" s="136">
        <v>54190</v>
      </c>
      <c r="AH479" s="34">
        <v>63657.599999999999</v>
      </c>
      <c r="AI479" s="34">
        <v>0</v>
      </c>
      <c r="AJ479" s="34">
        <v>9467.6</v>
      </c>
      <c r="AK479" s="34">
        <v>9467.6</v>
      </c>
      <c r="AL479" s="34">
        <v>54190</v>
      </c>
      <c r="AM479" s="34">
        <v>54190</v>
      </c>
      <c r="AN479" s="34">
        <v>0</v>
      </c>
      <c r="AO479" s="34">
        <v>200312.290588</v>
      </c>
      <c r="AP479" s="34">
        <v>190844.690588</v>
      </c>
      <c r="AQ479" s="34">
        <v>9467.6000000000058</v>
      </c>
      <c r="AR479" s="34">
        <v>-11891</v>
      </c>
      <c r="AS479" s="34">
        <v>0</v>
      </c>
    </row>
    <row r="480" spans="2:45" s="1" customFormat="1" ht="12.75" x14ac:dyDescent="0.2">
      <c r="B480" s="31" t="s">
        <v>3798</v>
      </c>
      <c r="C480" s="32" t="s">
        <v>2021</v>
      </c>
      <c r="D480" s="31" t="s">
        <v>2022</v>
      </c>
      <c r="E480" s="31" t="s">
        <v>13</v>
      </c>
      <c r="F480" s="31" t="s">
        <v>11</v>
      </c>
      <c r="G480" s="31" t="s">
        <v>18</v>
      </c>
      <c r="H480" s="31" t="s">
        <v>32</v>
      </c>
      <c r="I480" s="31" t="s">
        <v>10</v>
      </c>
      <c r="J480" s="31" t="s">
        <v>22</v>
      </c>
      <c r="K480" s="31" t="s">
        <v>2023</v>
      </c>
      <c r="L480" s="33">
        <v>265</v>
      </c>
      <c r="M480" s="150">
        <v>6635.5904050000008</v>
      </c>
      <c r="N480" s="34">
        <v>-4287</v>
      </c>
      <c r="O480" s="34">
        <v>3623.4409594999997</v>
      </c>
      <c r="P480" s="30">
        <v>5604.1144455000031</v>
      </c>
      <c r="Q480" s="35">
        <v>201.07879600000001</v>
      </c>
      <c r="R480" s="36">
        <v>0</v>
      </c>
      <c r="S480" s="36">
        <v>135.16420114290906</v>
      </c>
      <c r="T480" s="36">
        <v>394.83579885709094</v>
      </c>
      <c r="U480" s="37">
        <v>530.00285802671283</v>
      </c>
      <c r="V480" s="38">
        <v>731.08165402671284</v>
      </c>
      <c r="W480" s="34">
        <v>6335.1960995267164</v>
      </c>
      <c r="X480" s="34">
        <v>253.43287714291</v>
      </c>
      <c r="Y480" s="33">
        <v>6081.7632223838064</v>
      </c>
      <c r="Z480" s="144">
        <v>0</v>
      </c>
      <c r="AA480" s="34">
        <v>420.15155919489501</v>
      </c>
      <c r="AB480" s="34">
        <v>1668.9071572516455</v>
      </c>
      <c r="AC480" s="34">
        <v>1110.8</v>
      </c>
      <c r="AD480" s="34">
        <v>122</v>
      </c>
      <c r="AE480" s="34">
        <v>0</v>
      </c>
      <c r="AF480" s="34">
        <v>3321.8587164465407</v>
      </c>
      <c r="AG480" s="136">
        <v>0</v>
      </c>
      <c r="AH480" s="34">
        <v>3255.5240405</v>
      </c>
      <c r="AI480" s="34">
        <v>0</v>
      </c>
      <c r="AJ480" s="34">
        <v>663.55904050000015</v>
      </c>
      <c r="AK480" s="34">
        <v>663.55904050000015</v>
      </c>
      <c r="AL480" s="34">
        <v>0</v>
      </c>
      <c r="AM480" s="34">
        <v>2591.9649999999997</v>
      </c>
      <c r="AN480" s="34">
        <v>2591.9649999999997</v>
      </c>
      <c r="AO480" s="34">
        <v>5604.1144455000031</v>
      </c>
      <c r="AP480" s="34">
        <v>2348.5904050000031</v>
      </c>
      <c r="AQ480" s="34">
        <v>3255.5240405000004</v>
      </c>
      <c r="AR480" s="34">
        <v>-4287</v>
      </c>
      <c r="AS480" s="34">
        <v>0</v>
      </c>
    </row>
    <row r="481" spans="2:45" s="1" customFormat="1" ht="12.75" x14ac:dyDescent="0.2">
      <c r="B481" s="31" t="s">
        <v>3798</v>
      </c>
      <c r="C481" s="32" t="s">
        <v>1217</v>
      </c>
      <c r="D481" s="31" t="s">
        <v>1218</v>
      </c>
      <c r="E481" s="31" t="s">
        <v>13</v>
      </c>
      <c r="F481" s="31" t="s">
        <v>11</v>
      </c>
      <c r="G481" s="31" t="s">
        <v>18</v>
      </c>
      <c r="H481" s="31" t="s">
        <v>32</v>
      </c>
      <c r="I481" s="31" t="s">
        <v>10</v>
      </c>
      <c r="J481" s="31" t="s">
        <v>22</v>
      </c>
      <c r="K481" s="31" t="s">
        <v>1219</v>
      </c>
      <c r="L481" s="33">
        <v>130</v>
      </c>
      <c r="M481" s="150">
        <v>3375.3233690000002</v>
      </c>
      <c r="N481" s="34">
        <v>5261.6</v>
      </c>
      <c r="O481" s="34">
        <v>0</v>
      </c>
      <c r="P481" s="30">
        <v>6223.253369</v>
      </c>
      <c r="Q481" s="35">
        <v>236.42872299999999</v>
      </c>
      <c r="R481" s="36">
        <v>0</v>
      </c>
      <c r="S481" s="36">
        <v>243.91444685723653</v>
      </c>
      <c r="T481" s="36">
        <v>16.085553142763473</v>
      </c>
      <c r="U481" s="37">
        <v>260.00140205084028</v>
      </c>
      <c r="V481" s="38">
        <v>496.43012505084027</v>
      </c>
      <c r="W481" s="34">
        <v>6719.6834940508406</v>
      </c>
      <c r="X481" s="34">
        <v>457.33958785723644</v>
      </c>
      <c r="Y481" s="33">
        <v>6262.3439061936042</v>
      </c>
      <c r="Z481" s="144">
        <v>70.30281738624133</v>
      </c>
      <c r="AA481" s="34">
        <v>991.20036362319706</v>
      </c>
      <c r="AB481" s="34">
        <v>699.21075596973026</v>
      </c>
      <c r="AC481" s="34">
        <v>600</v>
      </c>
      <c r="AD481" s="34">
        <v>0</v>
      </c>
      <c r="AE481" s="34">
        <v>0</v>
      </c>
      <c r="AF481" s="34">
        <v>2360.7139369791685</v>
      </c>
      <c r="AG481" s="136">
        <v>0</v>
      </c>
      <c r="AH481" s="34">
        <v>1571.3299999999997</v>
      </c>
      <c r="AI481" s="34">
        <v>0</v>
      </c>
      <c r="AJ481" s="34">
        <v>299.8</v>
      </c>
      <c r="AK481" s="34">
        <v>299.8</v>
      </c>
      <c r="AL481" s="34">
        <v>0</v>
      </c>
      <c r="AM481" s="34">
        <v>1271.5299999999997</v>
      </c>
      <c r="AN481" s="34">
        <v>1271.5299999999997</v>
      </c>
      <c r="AO481" s="34">
        <v>6223.253369</v>
      </c>
      <c r="AP481" s="34">
        <v>4651.9233690000001</v>
      </c>
      <c r="AQ481" s="34">
        <v>1571.33</v>
      </c>
      <c r="AR481" s="34">
        <v>-1324</v>
      </c>
      <c r="AS481" s="34">
        <v>6585.6</v>
      </c>
    </row>
    <row r="482" spans="2:45" s="1" customFormat="1" ht="12.75" x14ac:dyDescent="0.2">
      <c r="B482" s="31" t="s">
        <v>3798</v>
      </c>
      <c r="C482" s="32" t="s">
        <v>3497</v>
      </c>
      <c r="D482" s="31" t="s">
        <v>3498</v>
      </c>
      <c r="E482" s="31" t="s">
        <v>13</v>
      </c>
      <c r="F482" s="31" t="s">
        <v>11</v>
      </c>
      <c r="G482" s="31" t="s">
        <v>18</v>
      </c>
      <c r="H482" s="31" t="s">
        <v>32</v>
      </c>
      <c r="I482" s="31" t="s">
        <v>10</v>
      </c>
      <c r="J482" s="31" t="s">
        <v>12</v>
      </c>
      <c r="K482" s="31" t="s">
        <v>3499</v>
      </c>
      <c r="L482" s="33">
        <v>2293</v>
      </c>
      <c r="M482" s="150">
        <v>61503.692929999997</v>
      </c>
      <c r="N482" s="34">
        <v>-31750.57</v>
      </c>
      <c r="O482" s="34">
        <v>0</v>
      </c>
      <c r="P482" s="30">
        <v>30674.392929999995</v>
      </c>
      <c r="Q482" s="35">
        <v>5195.9950310000004</v>
      </c>
      <c r="R482" s="36">
        <v>0</v>
      </c>
      <c r="S482" s="36">
        <v>3197.276355429799</v>
      </c>
      <c r="T482" s="36">
        <v>1388.723644570201</v>
      </c>
      <c r="U482" s="37">
        <v>4586.0247300198207</v>
      </c>
      <c r="V482" s="38">
        <v>9782.0197610198211</v>
      </c>
      <c r="W482" s="34">
        <v>40456.412691019817</v>
      </c>
      <c r="X482" s="34">
        <v>5994.893166429807</v>
      </c>
      <c r="Y482" s="33">
        <v>34461.51952459001</v>
      </c>
      <c r="Z482" s="144">
        <v>3560.3684480176184</v>
      </c>
      <c r="AA482" s="34">
        <v>8873.2462369098102</v>
      </c>
      <c r="AB482" s="34">
        <v>13635.82929043472</v>
      </c>
      <c r="AC482" s="34">
        <v>9611.6</v>
      </c>
      <c r="AD482" s="34">
        <v>162</v>
      </c>
      <c r="AE482" s="34">
        <v>276.58</v>
      </c>
      <c r="AF482" s="34">
        <v>36119.623975362148</v>
      </c>
      <c r="AG482" s="136">
        <v>0</v>
      </c>
      <c r="AH482" s="34">
        <v>28080.269999999997</v>
      </c>
      <c r="AI482" s="34">
        <v>0</v>
      </c>
      <c r="AJ482" s="34">
        <v>2421.6</v>
      </c>
      <c r="AK482" s="34">
        <v>2421.6</v>
      </c>
      <c r="AL482" s="34">
        <v>0</v>
      </c>
      <c r="AM482" s="34">
        <v>25658.67</v>
      </c>
      <c r="AN482" s="34">
        <v>25658.67</v>
      </c>
      <c r="AO482" s="34">
        <v>30674.392929999995</v>
      </c>
      <c r="AP482" s="34">
        <v>2594.1229299999977</v>
      </c>
      <c r="AQ482" s="34">
        <v>28080.269999999997</v>
      </c>
      <c r="AR482" s="34">
        <v>-31750.57</v>
      </c>
      <c r="AS482" s="34">
        <v>0</v>
      </c>
    </row>
    <row r="483" spans="2:45" s="1" customFormat="1" ht="12.75" x14ac:dyDescent="0.2">
      <c r="B483" s="31" t="s">
        <v>3798</v>
      </c>
      <c r="C483" s="32" t="s">
        <v>1296</v>
      </c>
      <c r="D483" s="31" t="s">
        <v>1297</v>
      </c>
      <c r="E483" s="31" t="s">
        <v>13</v>
      </c>
      <c r="F483" s="31" t="s">
        <v>11</v>
      </c>
      <c r="G483" s="31" t="s">
        <v>18</v>
      </c>
      <c r="H483" s="31" t="s">
        <v>32</v>
      </c>
      <c r="I483" s="31" t="s">
        <v>10</v>
      </c>
      <c r="J483" s="31" t="s">
        <v>12</v>
      </c>
      <c r="K483" s="31" t="s">
        <v>1298</v>
      </c>
      <c r="L483" s="33">
        <v>1989</v>
      </c>
      <c r="M483" s="150">
        <v>56514.869259999999</v>
      </c>
      <c r="N483" s="34">
        <v>-1109</v>
      </c>
      <c r="O483" s="34">
        <v>0</v>
      </c>
      <c r="P483" s="30">
        <v>65269.779259999996</v>
      </c>
      <c r="Q483" s="35">
        <v>2639.1187730000001</v>
      </c>
      <c r="R483" s="36">
        <v>0</v>
      </c>
      <c r="S483" s="36">
        <v>2995.0555085725787</v>
      </c>
      <c r="T483" s="36">
        <v>982.94449142742133</v>
      </c>
      <c r="U483" s="37">
        <v>3978.0214513778565</v>
      </c>
      <c r="V483" s="38">
        <v>6617.1402243778566</v>
      </c>
      <c r="W483" s="34">
        <v>71886.919484377853</v>
      </c>
      <c r="X483" s="34">
        <v>5615.7290785725781</v>
      </c>
      <c r="Y483" s="33">
        <v>66271.190405805275</v>
      </c>
      <c r="Z483" s="144">
        <v>97266.696750946416</v>
      </c>
      <c r="AA483" s="34">
        <v>3081.1904267065115</v>
      </c>
      <c r="AB483" s="34">
        <v>11670.52007797198</v>
      </c>
      <c r="AC483" s="34">
        <v>8337.32</v>
      </c>
      <c r="AD483" s="34">
        <v>385.91565122068749</v>
      </c>
      <c r="AE483" s="34">
        <v>690.95</v>
      </c>
      <c r="AF483" s="34">
        <v>121432.59290684557</v>
      </c>
      <c r="AG483" s="136">
        <v>5621</v>
      </c>
      <c r="AH483" s="34">
        <v>25531.91</v>
      </c>
      <c r="AI483" s="34">
        <v>1841</v>
      </c>
      <c r="AJ483" s="34">
        <v>3275</v>
      </c>
      <c r="AK483" s="34">
        <v>1434</v>
      </c>
      <c r="AL483" s="34">
        <v>3780</v>
      </c>
      <c r="AM483" s="34">
        <v>22256.91</v>
      </c>
      <c r="AN483" s="34">
        <v>18476.91</v>
      </c>
      <c r="AO483" s="34">
        <v>65269.779259999996</v>
      </c>
      <c r="AP483" s="34">
        <v>45358.869259999992</v>
      </c>
      <c r="AQ483" s="34">
        <v>19910.910000000003</v>
      </c>
      <c r="AR483" s="34">
        <v>-24839</v>
      </c>
      <c r="AS483" s="34">
        <v>23730</v>
      </c>
    </row>
    <row r="484" spans="2:45" s="1" customFormat="1" ht="12.75" x14ac:dyDescent="0.2">
      <c r="B484" s="31" t="s">
        <v>3798</v>
      </c>
      <c r="C484" s="32" t="s">
        <v>2624</v>
      </c>
      <c r="D484" s="31" t="s">
        <v>2625</v>
      </c>
      <c r="E484" s="31" t="s">
        <v>13</v>
      </c>
      <c r="F484" s="31" t="s">
        <v>11</v>
      </c>
      <c r="G484" s="31" t="s">
        <v>18</v>
      </c>
      <c r="H484" s="31" t="s">
        <v>32</v>
      </c>
      <c r="I484" s="31" t="s">
        <v>10</v>
      </c>
      <c r="J484" s="31" t="s">
        <v>12</v>
      </c>
      <c r="K484" s="31" t="s">
        <v>2626</v>
      </c>
      <c r="L484" s="33">
        <v>3568</v>
      </c>
      <c r="M484" s="150">
        <v>102682.125409</v>
      </c>
      <c r="N484" s="34">
        <v>-15954.900000000001</v>
      </c>
      <c r="O484" s="34">
        <v>0</v>
      </c>
      <c r="P484" s="30">
        <v>42846.145409000004</v>
      </c>
      <c r="Q484" s="35">
        <v>6083.2171879999996</v>
      </c>
      <c r="R484" s="36">
        <v>0</v>
      </c>
      <c r="S484" s="36">
        <v>5378.4808320020657</v>
      </c>
      <c r="T484" s="36">
        <v>1757.5191679979343</v>
      </c>
      <c r="U484" s="37">
        <v>7136.0384809030629</v>
      </c>
      <c r="V484" s="38">
        <v>13219.255668903063</v>
      </c>
      <c r="W484" s="34">
        <v>56065.401077903065</v>
      </c>
      <c r="X484" s="34">
        <v>10084.651560002065</v>
      </c>
      <c r="Y484" s="33">
        <v>45980.749517901</v>
      </c>
      <c r="Z484" s="144">
        <v>19041.315433363368</v>
      </c>
      <c r="AA484" s="34">
        <v>9872.1383062965615</v>
      </c>
      <c r="AB484" s="34">
        <v>23480.728175209013</v>
      </c>
      <c r="AC484" s="34">
        <v>14956.03</v>
      </c>
      <c r="AD484" s="34">
        <v>222.92601002845001</v>
      </c>
      <c r="AE484" s="34">
        <v>2184.37</v>
      </c>
      <c r="AF484" s="34">
        <v>69757.507924897378</v>
      </c>
      <c r="AG484" s="136">
        <v>16634</v>
      </c>
      <c r="AH484" s="34">
        <v>41676.92</v>
      </c>
      <c r="AI484" s="34">
        <v>0</v>
      </c>
      <c r="AJ484" s="34">
        <v>1751</v>
      </c>
      <c r="AK484" s="34">
        <v>1751</v>
      </c>
      <c r="AL484" s="34">
        <v>16634</v>
      </c>
      <c r="AM484" s="34">
        <v>39925.919999999998</v>
      </c>
      <c r="AN484" s="34">
        <v>23291.919999999998</v>
      </c>
      <c r="AO484" s="34">
        <v>42846.145409000004</v>
      </c>
      <c r="AP484" s="34">
        <v>17803.225409000006</v>
      </c>
      <c r="AQ484" s="34">
        <v>25042.92</v>
      </c>
      <c r="AR484" s="34">
        <v>-48153</v>
      </c>
      <c r="AS484" s="34">
        <v>32198.1</v>
      </c>
    </row>
    <row r="485" spans="2:45" s="1" customFormat="1" ht="12.75" x14ac:dyDescent="0.2">
      <c r="B485" s="31" t="s">
        <v>3798</v>
      </c>
      <c r="C485" s="32" t="s">
        <v>786</v>
      </c>
      <c r="D485" s="31" t="s">
        <v>787</v>
      </c>
      <c r="E485" s="31" t="s">
        <v>13</v>
      </c>
      <c r="F485" s="31" t="s">
        <v>11</v>
      </c>
      <c r="G485" s="31" t="s">
        <v>18</v>
      </c>
      <c r="H485" s="31" t="s">
        <v>32</v>
      </c>
      <c r="I485" s="31" t="s">
        <v>10</v>
      </c>
      <c r="J485" s="31" t="s">
        <v>22</v>
      </c>
      <c r="K485" s="31" t="s">
        <v>788</v>
      </c>
      <c r="L485" s="33">
        <v>66</v>
      </c>
      <c r="M485" s="150">
        <v>1617.9691519999999</v>
      </c>
      <c r="N485" s="34">
        <v>1735</v>
      </c>
      <c r="O485" s="34">
        <v>0</v>
      </c>
      <c r="P485" s="30">
        <v>2060.5151519999999</v>
      </c>
      <c r="Q485" s="35">
        <v>0</v>
      </c>
      <c r="R485" s="36">
        <v>0</v>
      </c>
      <c r="S485" s="36">
        <v>78.793546285744554</v>
      </c>
      <c r="T485" s="36">
        <v>53.206453714255446</v>
      </c>
      <c r="U485" s="37">
        <v>0</v>
      </c>
      <c r="V485" s="38">
        <v>0</v>
      </c>
      <c r="W485" s="34">
        <v>2060.5151519999999</v>
      </c>
      <c r="X485" s="34">
        <v>78.793546285744469</v>
      </c>
      <c r="Y485" s="33">
        <v>1981.7216057142555</v>
      </c>
      <c r="Z485" s="144">
        <v>0</v>
      </c>
      <c r="AA485" s="34">
        <v>1093.2646704185265</v>
      </c>
      <c r="AB485" s="34">
        <v>1328.4662730798982</v>
      </c>
      <c r="AC485" s="34">
        <v>1100.8600000000001</v>
      </c>
      <c r="AD485" s="34">
        <v>0</v>
      </c>
      <c r="AE485" s="34">
        <v>0</v>
      </c>
      <c r="AF485" s="34">
        <v>3522.5909434984246</v>
      </c>
      <c r="AG485" s="136">
        <v>0</v>
      </c>
      <c r="AH485" s="34">
        <v>645.54599999999994</v>
      </c>
      <c r="AI485" s="34">
        <v>0</v>
      </c>
      <c r="AJ485" s="34">
        <v>0</v>
      </c>
      <c r="AK485" s="34">
        <v>0</v>
      </c>
      <c r="AL485" s="34">
        <v>0</v>
      </c>
      <c r="AM485" s="34">
        <v>645.54599999999994</v>
      </c>
      <c r="AN485" s="34">
        <v>645.54599999999994</v>
      </c>
      <c r="AO485" s="34">
        <v>2060.5151519999999</v>
      </c>
      <c r="AP485" s="34">
        <v>1414.9691520000001</v>
      </c>
      <c r="AQ485" s="34">
        <v>645.54599999999982</v>
      </c>
      <c r="AR485" s="34">
        <v>1735</v>
      </c>
      <c r="AS485" s="34">
        <v>0</v>
      </c>
    </row>
    <row r="486" spans="2:45" s="1" customFormat="1" ht="12.75" x14ac:dyDescent="0.2">
      <c r="B486" s="31" t="s">
        <v>3798</v>
      </c>
      <c r="C486" s="32" t="s">
        <v>3452</v>
      </c>
      <c r="D486" s="31" t="s">
        <v>3453</v>
      </c>
      <c r="E486" s="31" t="s">
        <v>13</v>
      </c>
      <c r="F486" s="31" t="s">
        <v>11</v>
      </c>
      <c r="G486" s="31" t="s">
        <v>18</v>
      </c>
      <c r="H486" s="31" t="s">
        <v>32</v>
      </c>
      <c r="I486" s="31" t="s">
        <v>10</v>
      </c>
      <c r="J486" s="31" t="s">
        <v>22</v>
      </c>
      <c r="K486" s="31" t="s">
        <v>3454</v>
      </c>
      <c r="L486" s="33">
        <v>78</v>
      </c>
      <c r="M486" s="150">
        <v>1825.769405</v>
      </c>
      <c r="N486" s="34">
        <v>-15799</v>
      </c>
      <c r="O486" s="34">
        <v>7910.0607118941671</v>
      </c>
      <c r="P486" s="30">
        <v>-13255.7356545</v>
      </c>
      <c r="Q486" s="35">
        <v>0</v>
      </c>
      <c r="R486" s="36">
        <v>13255.7356545</v>
      </c>
      <c r="S486" s="36">
        <v>70.472696000027071</v>
      </c>
      <c r="T486" s="36">
        <v>5938.8859936620102</v>
      </c>
      <c r="U486" s="37">
        <v>19265.198231245551</v>
      </c>
      <c r="V486" s="38">
        <v>19265.198231245551</v>
      </c>
      <c r="W486" s="34">
        <v>19265.198231245551</v>
      </c>
      <c r="X486" s="34">
        <v>7980.5334078941924</v>
      </c>
      <c r="Y486" s="33">
        <v>11284.664823351359</v>
      </c>
      <c r="Z486" s="144">
        <v>0</v>
      </c>
      <c r="AA486" s="34">
        <v>950.15878461513034</v>
      </c>
      <c r="AB486" s="34">
        <v>291.86549173706646</v>
      </c>
      <c r="AC486" s="34">
        <v>662.77</v>
      </c>
      <c r="AD486" s="34">
        <v>0</v>
      </c>
      <c r="AE486" s="34">
        <v>71</v>
      </c>
      <c r="AF486" s="34">
        <v>1975.7942763521969</v>
      </c>
      <c r="AG486" s="136">
        <v>0</v>
      </c>
      <c r="AH486" s="34">
        <v>945.49494049999987</v>
      </c>
      <c r="AI486" s="34">
        <v>0</v>
      </c>
      <c r="AJ486" s="34">
        <v>182.57694050000001</v>
      </c>
      <c r="AK486" s="34">
        <v>182.57694050000001</v>
      </c>
      <c r="AL486" s="34">
        <v>0</v>
      </c>
      <c r="AM486" s="34">
        <v>762.91799999999989</v>
      </c>
      <c r="AN486" s="34">
        <v>762.91799999999989</v>
      </c>
      <c r="AO486" s="34">
        <v>-13255.7356545</v>
      </c>
      <c r="AP486" s="34">
        <v>-14201.230594999999</v>
      </c>
      <c r="AQ486" s="34">
        <v>945.49494050000067</v>
      </c>
      <c r="AR486" s="34">
        <v>-15799</v>
      </c>
      <c r="AS486" s="34">
        <v>0</v>
      </c>
    </row>
    <row r="487" spans="2:45" s="1" customFormat="1" ht="12.75" x14ac:dyDescent="0.2">
      <c r="B487" s="31" t="s">
        <v>3798</v>
      </c>
      <c r="C487" s="32" t="s">
        <v>1527</v>
      </c>
      <c r="D487" s="31" t="s">
        <v>1528</v>
      </c>
      <c r="E487" s="31" t="s">
        <v>13</v>
      </c>
      <c r="F487" s="31" t="s">
        <v>11</v>
      </c>
      <c r="G487" s="31" t="s">
        <v>18</v>
      </c>
      <c r="H487" s="31" t="s">
        <v>32</v>
      </c>
      <c r="I487" s="31" t="s">
        <v>10</v>
      </c>
      <c r="J487" s="31" t="s">
        <v>12</v>
      </c>
      <c r="K487" s="31" t="s">
        <v>1529</v>
      </c>
      <c r="L487" s="33">
        <v>2722</v>
      </c>
      <c r="M487" s="150">
        <v>138863.50440199999</v>
      </c>
      <c r="N487" s="34">
        <v>-125515.73999999999</v>
      </c>
      <c r="O487" s="34">
        <v>33523.527284175791</v>
      </c>
      <c r="P487" s="30">
        <v>70343.064401999989</v>
      </c>
      <c r="Q487" s="35">
        <v>10750.452904</v>
      </c>
      <c r="R487" s="36">
        <v>0</v>
      </c>
      <c r="S487" s="36">
        <v>5565.5508182878521</v>
      </c>
      <c r="T487" s="36">
        <v>-6.5688913188987499</v>
      </c>
      <c r="U487" s="37">
        <v>5559.0119037969607</v>
      </c>
      <c r="V487" s="38">
        <v>16309.464807796961</v>
      </c>
      <c r="W487" s="34">
        <v>86652.52920979695</v>
      </c>
      <c r="X487" s="34">
        <v>10435.407784287847</v>
      </c>
      <c r="Y487" s="33">
        <v>76217.121425509104</v>
      </c>
      <c r="Z487" s="144">
        <v>29963.693157792597</v>
      </c>
      <c r="AA487" s="34">
        <v>12986.574170347401</v>
      </c>
      <c r="AB487" s="34">
        <v>15824.025983983902</v>
      </c>
      <c r="AC487" s="34">
        <v>11409.84</v>
      </c>
      <c r="AD487" s="34">
        <v>2371.5</v>
      </c>
      <c r="AE487" s="34">
        <v>5121.6000000000004</v>
      </c>
      <c r="AF487" s="34">
        <v>77677.233312123906</v>
      </c>
      <c r="AG487" s="136">
        <v>117712</v>
      </c>
      <c r="AH487" s="34">
        <v>118883.3</v>
      </c>
      <c r="AI487" s="34">
        <v>412</v>
      </c>
      <c r="AJ487" s="34">
        <v>1583.3000000000002</v>
      </c>
      <c r="AK487" s="34">
        <v>1171.3000000000002</v>
      </c>
      <c r="AL487" s="34">
        <v>117300</v>
      </c>
      <c r="AM487" s="34">
        <v>117300</v>
      </c>
      <c r="AN487" s="34">
        <v>0</v>
      </c>
      <c r="AO487" s="34">
        <v>70343.064401999989</v>
      </c>
      <c r="AP487" s="34">
        <v>69171.764401999986</v>
      </c>
      <c r="AQ487" s="34">
        <v>1171.3000000000029</v>
      </c>
      <c r="AR487" s="34">
        <v>-125515.73999999999</v>
      </c>
      <c r="AS487" s="34">
        <v>0</v>
      </c>
    </row>
    <row r="488" spans="2:45" s="1" customFormat="1" ht="12.75" x14ac:dyDescent="0.2">
      <c r="B488" s="31" t="s">
        <v>3798</v>
      </c>
      <c r="C488" s="32" t="s">
        <v>1350</v>
      </c>
      <c r="D488" s="31" t="s">
        <v>1351</v>
      </c>
      <c r="E488" s="31" t="s">
        <v>13</v>
      </c>
      <c r="F488" s="31" t="s">
        <v>11</v>
      </c>
      <c r="G488" s="31" t="s">
        <v>18</v>
      </c>
      <c r="H488" s="31" t="s">
        <v>32</v>
      </c>
      <c r="I488" s="31" t="s">
        <v>10</v>
      </c>
      <c r="J488" s="31" t="s">
        <v>12</v>
      </c>
      <c r="K488" s="31" t="s">
        <v>1352</v>
      </c>
      <c r="L488" s="33">
        <v>1418</v>
      </c>
      <c r="M488" s="150">
        <v>44291.352408999999</v>
      </c>
      <c r="N488" s="34">
        <v>-13792</v>
      </c>
      <c r="O488" s="34">
        <v>5026.5844425598152</v>
      </c>
      <c r="P488" s="30">
        <v>34043.172408999999</v>
      </c>
      <c r="Q488" s="35">
        <v>1992.331042</v>
      </c>
      <c r="R488" s="36">
        <v>0</v>
      </c>
      <c r="S488" s="36">
        <v>1086.8786948575603</v>
      </c>
      <c r="T488" s="36">
        <v>1749.1213051424397</v>
      </c>
      <c r="U488" s="37">
        <v>2836.0152931391654</v>
      </c>
      <c r="V488" s="38">
        <v>4828.3463351391656</v>
      </c>
      <c r="W488" s="34">
        <v>38871.518744139161</v>
      </c>
      <c r="X488" s="34">
        <v>2037.8975528575611</v>
      </c>
      <c r="Y488" s="33">
        <v>36833.6211912816</v>
      </c>
      <c r="Z488" s="144">
        <v>0</v>
      </c>
      <c r="AA488" s="34">
        <v>1337.2459163347198</v>
      </c>
      <c r="AB488" s="34">
        <v>9183.1405985358506</v>
      </c>
      <c r="AC488" s="34">
        <v>9944.99</v>
      </c>
      <c r="AD488" s="34">
        <v>271.5</v>
      </c>
      <c r="AE488" s="34">
        <v>0</v>
      </c>
      <c r="AF488" s="34">
        <v>20736.876514870572</v>
      </c>
      <c r="AG488" s="136">
        <v>8773</v>
      </c>
      <c r="AH488" s="34">
        <v>16411.82</v>
      </c>
      <c r="AI488" s="34">
        <v>0</v>
      </c>
      <c r="AJ488" s="34">
        <v>544.4</v>
      </c>
      <c r="AK488" s="34">
        <v>544.4</v>
      </c>
      <c r="AL488" s="34">
        <v>8773</v>
      </c>
      <c r="AM488" s="34">
        <v>15867.42</v>
      </c>
      <c r="AN488" s="34">
        <v>7094.42</v>
      </c>
      <c r="AO488" s="34">
        <v>34043.172408999999</v>
      </c>
      <c r="AP488" s="34">
        <v>26404.352408999999</v>
      </c>
      <c r="AQ488" s="34">
        <v>7638.82</v>
      </c>
      <c r="AR488" s="34">
        <v>-13792</v>
      </c>
      <c r="AS488" s="34">
        <v>0</v>
      </c>
    </row>
    <row r="489" spans="2:45" s="1" customFormat="1" ht="12.75" x14ac:dyDescent="0.2">
      <c r="B489" s="31" t="s">
        <v>3798</v>
      </c>
      <c r="C489" s="32" t="s">
        <v>3515</v>
      </c>
      <c r="D489" s="31" t="s">
        <v>3516</v>
      </c>
      <c r="E489" s="31" t="s">
        <v>13</v>
      </c>
      <c r="F489" s="31" t="s">
        <v>11</v>
      </c>
      <c r="G489" s="31" t="s">
        <v>18</v>
      </c>
      <c r="H489" s="31" t="s">
        <v>32</v>
      </c>
      <c r="I489" s="31" t="s">
        <v>10</v>
      </c>
      <c r="J489" s="31" t="s">
        <v>22</v>
      </c>
      <c r="K489" s="31" t="s">
        <v>3517</v>
      </c>
      <c r="L489" s="33">
        <v>452</v>
      </c>
      <c r="M489" s="150">
        <v>26862.668579999998</v>
      </c>
      <c r="N489" s="34">
        <v>-27307</v>
      </c>
      <c r="O489" s="34">
        <v>10228.983865086198</v>
      </c>
      <c r="P489" s="30">
        <v>16227.668579999998</v>
      </c>
      <c r="Q489" s="35">
        <v>1055.1647379999999</v>
      </c>
      <c r="R489" s="36">
        <v>0</v>
      </c>
      <c r="S489" s="36">
        <v>270.6044902858182</v>
      </c>
      <c r="T489" s="36">
        <v>633.3955097141818</v>
      </c>
      <c r="U489" s="37">
        <v>904.00487482292158</v>
      </c>
      <c r="V489" s="38">
        <v>1959.1696128229214</v>
      </c>
      <c r="W489" s="34">
        <v>18186.838192822921</v>
      </c>
      <c r="X489" s="34">
        <v>507.38341928582304</v>
      </c>
      <c r="Y489" s="33">
        <v>17679.454773537098</v>
      </c>
      <c r="Z489" s="144">
        <v>36.957984242454152</v>
      </c>
      <c r="AA489" s="34">
        <v>1164.455732825234</v>
      </c>
      <c r="AB489" s="34">
        <v>2234.2058688172965</v>
      </c>
      <c r="AC489" s="34">
        <v>1894.65</v>
      </c>
      <c r="AD489" s="34">
        <v>0</v>
      </c>
      <c r="AE489" s="34">
        <v>189.69</v>
      </c>
      <c r="AF489" s="34">
        <v>5519.9595858849843</v>
      </c>
      <c r="AG489" s="136">
        <v>30132</v>
      </c>
      <c r="AH489" s="34">
        <v>30174</v>
      </c>
      <c r="AI489" s="34">
        <v>0</v>
      </c>
      <c r="AJ489" s="34">
        <v>42</v>
      </c>
      <c r="AK489" s="34">
        <v>42</v>
      </c>
      <c r="AL489" s="34">
        <v>30132</v>
      </c>
      <c r="AM489" s="34">
        <v>30132</v>
      </c>
      <c r="AN489" s="34">
        <v>0</v>
      </c>
      <c r="AO489" s="34">
        <v>16227.668579999998</v>
      </c>
      <c r="AP489" s="34">
        <v>16185.668579999998</v>
      </c>
      <c r="AQ489" s="34">
        <v>42</v>
      </c>
      <c r="AR489" s="34">
        <v>-27307</v>
      </c>
      <c r="AS489" s="34">
        <v>0</v>
      </c>
    </row>
    <row r="490" spans="2:45" s="1" customFormat="1" ht="12.75" x14ac:dyDescent="0.2">
      <c r="B490" s="31" t="s">
        <v>3798</v>
      </c>
      <c r="C490" s="32" t="s">
        <v>2765</v>
      </c>
      <c r="D490" s="31" t="s">
        <v>2766</v>
      </c>
      <c r="E490" s="31" t="s">
        <v>13</v>
      </c>
      <c r="F490" s="31" t="s">
        <v>11</v>
      </c>
      <c r="G490" s="31" t="s">
        <v>18</v>
      </c>
      <c r="H490" s="31" t="s">
        <v>32</v>
      </c>
      <c r="I490" s="31" t="s">
        <v>10</v>
      </c>
      <c r="J490" s="31" t="s">
        <v>22</v>
      </c>
      <c r="K490" s="31" t="s">
        <v>2767</v>
      </c>
      <c r="L490" s="33">
        <v>758</v>
      </c>
      <c r="M490" s="150">
        <v>25443.603895</v>
      </c>
      <c r="N490" s="34">
        <v>-18794.8</v>
      </c>
      <c r="O490" s="34">
        <v>12332.650593792427</v>
      </c>
      <c r="P490" s="30">
        <v>13267.162284500002</v>
      </c>
      <c r="Q490" s="35">
        <v>789.94568100000004</v>
      </c>
      <c r="R490" s="36">
        <v>0</v>
      </c>
      <c r="S490" s="36">
        <v>332.23958285727048</v>
      </c>
      <c r="T490" s="36">
        <v>1183.7604171427295</v>
      </c>
      <c r="U490" s="37">
        <v>1516.0081750348995</v>
      </c>
      <c r="V490" s="38">
        <v>2305.9538560348997</v>
      </c>
      <c r="W490" s="34">
        <v>15573.116140534901</v>
      </c>
      <c r="X490" s="34">
        <v>622.9492178572691</v>
      </c>
      <c r="Y490" s="33">
        <v>14950.166922677632</v>
      </c>
      <c r="Z490" s="144">
        <v>0</v>
      </c>
      <c r="AA490" s="34">
        <v>1591.3157004959803</v>
      </c>
      <c r="AB490" s="34">
        <v>4371.6264202254861</v>
      </c>
      <c r="AC490" s="34">
        <v>5007.1900000000005</v>
      </c>
      <c r="AD490" s="34">
        <v>1010.64</v>
      </c>
      <c r="AE490" s="34">
        <v>494.51</v>
      </c>
      <c r="AF490" s="34">
        <v>12475.282120721467</v>
      </c>
      <c r="AG490" s="136">
        <v>6381</v>
      </c>
      <c r="AH490" s="34">
        <v>9958.3583894999992</v>
      </c>
      <c r="AI490" s="34">
        <v>101</v>
      </c>
      <c r="AJ490" s="34">
        <v>2544.3603895000001</v>
      </c>
      <c r="AK490" s="34">
        <v>2443.3603895000001</v>
      </c>
      <c r="AL490" s="34">
        <v>6280</v>
      </c>
      <c r="AM490" s="34">
        <v>7413.9979999999987</v>
      </c>
      <c r="AN490" s="34">
        <v>1133.9979999999987</v>
      </c>
      <c r="AO490" s="34">
        <v>13267.162284500002</v>
      </c>
      <c r="AP490" s="34">
        <v>9689.8038950000046</v>
      </c>
      <c r="AQ490" s="34">
        <v>3577.3583894999974</v>
      </c>
      <c r="AR490" s="34">
        <v>-18794.8</v>
      </c>
      <c r="AS490" s="34">
        <v>0</v>
      </c>
    </row>
    <row r="491" spans="2:45" s="1" customFormat="1" ht="12.75" x14ac:dyDescent="0.2">
      <c r="B491" s="31" t="s">
        <v>3798</v>
      </c>
      <c r="C491" s="32" t="s">
        <v>1440</v>
      </c>
      <c r="D491" s="31" t="s">
        <v>1441</v>
      </c>
      <c r="E491" s="31" t="s">
        <v>13</v>
      </c>
      <c r="F491" s="31" t="s">
        <v>11</v>
      </c>
      <c r="G491" s="31" t="s">
        <v>18</v>
      </c>
      <c r="H491" s="31" t="s">
        <v>32</v>
      </c>
      <c r="I491" s="31" t="s">
        <v>10</v>
      </c>
      <c r="J491" s="31" t="s">
        <v>22</v>
      </c>
      <c r="K491" s="31" t="s">
        <v>1442</v>
      </c>
      <c r="L491" s="33">
        <v>834</v>
      </c>
      <c r="M491" s="150">
        <v>32872.776019000004</v>
      </c>
      <c r="N491" s="34">
        <v>-19115</v>
      </c>
      <c r="O491" s="34">
        <v>7489.1255935460467</v>
      </c>
      <c r="P491" s="30">
        <v>17373.407620900005</v>
      </c>
      <c r="Q491" s="35">
        <v>2055.0382890000001</v>
      </c>
      <c r="R491" s="36">
        <v>0</v>
      </c>
      <c r="S491" s="36">
        <v>801.12029257173629</v>
      </c>
      <c r="T491" s="36">
        <v>866.87970742826371</v>
      </c>
      <c r="U491" s="37">
        <v>1668.0089946953908</v>
      </c>
      <c r="V491" s="38">
        <v>3723.0472836953909</v>
      </c>
      <c r="W491" s="34">
        <v>21096.454904595397</v>
      </c>
      <c r="X491" s="34">
        <v>1502.100548571736</v>
      </c>
      <c r="Y491" s="33">
        <v>19594.354356023661</v>
      </c>
      <c r="Z491" s="144">
        <v>0</v>
      </c>
      <c r="AA491" s="34">
        <v>2081.4055881860149</v>
      </c>
      <c r="AB491" s="34">
        <v>4802.051749067693</v>
      </c>
      <c r="AC491" s="34">
        <v>6335.61</v>
      </c>
      <c r="AD491" s="34">
        <v>806</v>
      </c>
      <c r="AE491" s="34">
        <v>0</v>
      </c>
      <c r="AF491" s="34">
        <v>14025.067337253708</v>
      </c>
      <c r="AG491" s="136">
        <v>4500</v>
      </c>
      <c r="AH491" s="34">
        <v>11444.631601900001</v>
      </c>
      <c r="AI491" s="34">
        <v>0</v>
      </c>
      <c r="AJ491" s="34">
        <v>3287.2776019000007</v>
      </c>
      <c r="AK491" s="34">
        <v>3287.2776019000007</v>
      </c>
      <c r="AL491" s="34">
        <v>4500</v>
      </c>
      <c r="AM491" s="34">
        <v>8157.3539999999994</v>
      </c>
      <c r="AN491" s="34">
        <v>3657.3539999999994</v>
      </c>
      <c r="AO491" s="34">
        <v>17373.407620900005</v>
      </c>
      <c r="AP491" s="34">
        <v>10428.776019000004</v>
      </c>
      <c r="AQ491" s="34">
        <v>6944.6316019000005</v>
      </c>
      <c r="AR491" s="34">
        <v>-19115</v>
      </c>
      <c r="AS491" s="34">
        <v>0</v>
      </c>
    </row>
    <row r="492" spans="2:45" s="1" customFormat="1" ht="12.75" x14ac:dyDescent="0.2">
      <c r="B492" s="31" t="s">
        <v>3798</v>
      </c>
      <c r="C492" s="32" t="s">
        <v>1353</v>
      </c>
      <c r="D492" s="31" t="s">
        <v>1354</v>
      </c>
      <c r="E492" s="31" t="s">
        <v>13</v>
      </c>
      <c r="F492" s="31" t="s">
        <v>11</v>
      </c>
      <c r="G492" s="31" t="s">
        <v>18</v>
      </c>
      <c r="H492" s="31" t="s">
        <v>32</v>
      </c>
      <c r="I492" s="31" t="s">
        <v>10</v>
      </c>
      <c r="J492" s="31" t="s">
        <v>22</v>
      </c>
      <c r="K492" s="31" t="s">
        <v>1355</v>
      </c>
      <c r="L492" s="33">
        <v>196</v>
      </c>
      <c r="M492" s="150">
        <v>11701.014041</v>
      </c>
      <c r="N492" s="34">
        <v>725.69999999999982</v>
      </c>
      <c r="O492" s="34">
        <v>0</v>
      </c>
      <c r="P492" s="30">
        <v>10565.714040999999</v>
      </c>
      <c r="Q492" s="35">
        <v>505.33759099999997</v>
      </c>
      <c r="R492" s="36">
        <v>0</v>
      </c>
      <c r="S492" s="36">
        <v>197.42892800007584</v>
      </c>
      <c r="T492" s="36">
        <v>194.57107199992416</v>
      </c>
      <c r="U492" s="37">
        <v>392.00211386126688</v>
      </c>
      <c r="V492" s="38">
        <v>897.33970486126691</v>
      </c>
      <c r="W492" s="34">
        <v>11463.053745861267</v>
      </c>
      <c r="X492" s="34">
        <v>370.1792400000777</v>
      </c>
      <c r="Y492" s="33">
        <v>11092.874505861189</v>
      </c>
      <c r="Z492" s="144">
        <v>326.55658675909103</v>
      </c>
      <c r="AA492" s="34">
        <v>1224.6258972698893</v>
      </c>
      <c r="AB492" s="34">
        <v>2182.7464614245214</v>
      </c>
      <c r="AC492" s="34">
        <v>1020.47</v>
      </c>
      <c r="AD492" s="34">
        <v>0</v>
      </c>
      <c r="AE492" s="34">
        <v>0</v>
      </c>
      <c r="AF492" s="34">
        <v>4754.3989454535022</v>
      </c>
      <c r="AG492" s="136">
        <v>3864</v>
      </c>
      <c r="AH492" s="34">
        <v>3914</v>
      </c>
      <c r="AI492" s="34">
        <v>0</v>
      </c>
      <c r="AJ492" s="34">
        <v>50</v>
      </c>
      <c r="AK492" s="34">
        <v>50</v>
      </c>
      <c r="AL492" s="34">
        <v>3864</v>
      </c>
      <c r="AM492" s="34">
        <v>3864</v>
      </c>
      <c r="AN492" s="34">
        <v>0</v>
      </c>
      <c r="AO492" s="34">
        <v>10565.714040999999</v>
      </c>
      <c r="AP492" s="34">
        <v>10515.714040999999</v>
      </c>
      <c r="AQ492" s="34">
        <v>50</v>
      </c>
      <c r="AR492" s="34">
        <v>-1487</v>
      </c>
      <c r="AS492" s="34">
        <v>2212.6999999999998</v>
      </c>
    </row>
    <row r="493" spans="2:45" s="1" customFormat="1" ht="12.75" x14ac:dyDescent="0.2">
      <c r="B493" s="31" t="s">
        <v>3798</v>
      </c>
      <c r="C493" s="32" t="s">
        <v>3158</v>
      </c>
      <c r="D493" s="31" t="s">
        <v>3159</v>
      </c>
      <c r="E493" s="31" t="s">
        <v>13</v>
      </c>
      <c r="F493" s="31" t="s">
        <v>11</v>
      </c>
      <c r="G493" s="31" t="s">
        <v>18</v>
      </c>
      <c r="H493" s="31" t="s">
        <v>32</v>
      </c>
      <c r="I493" s="31" t="s">
        <v>10</v>
      </c>
      <c r="J493" s="31" t="s">
        <v>12</v>
      </c>
      <c r="K493" s="31" t="s">
        <v>3160</v>
      </c>
      <c r="L493" s="33">
        <v>1461</v>
      </c>
      <c r="M493" s="150">
        <v>493212.21641099994</v>
      </c>
      <c r="N493" s="34">
        <v>10519</v>
      </c>
      <c r="O493" s="34">
        <v>0</v>
      </c>
      <c r="P493" s="30">
        <v>387977.21641099988</v>
      </c>
      <c r="Q493" s="35">
        <v>6116.799043</v>
      </c>
      <c r="R493" s="36">
        <v>0</v>
      </c>
      <c r="S493" s="36">
        <v>2545.1316502866916</v>
      </c>
      <c r="T493" s="36">
        <v>376.86834971330836</v>
      </c>
      <c r="U493" s="37">
        <v>2922.0157568944437</v>
      </c>
      <c r="V493" s="38">
        <v>9038.8147998944441</v>
      </c>
      <c r="W493" s="34">
        <v>397016.03121089435</v>
      </c>
      <c r="X493" s="34">
        <v>4772.1218442867394</v>
      </c>
      <c r="Y493" s="33">
        <v>392243.90936660761</v>
      </c>
      <c r="Z493" s="144">
        <v>22024.193449585098</v>
      </c>
      <c r="AA493" s="34">
        <v>28279.430554542232</v>
      </c>
      <c r="AB493" s="34">
        <v>37855.095698314748</v>
      </c>
      <c r="AC493" s="34">
        <v>6124.09</v>
      </c>
      <c r="AD493" s="34">
        <v>25367.454436508873</v>
      </c>
      <c r="AE493" s="34">
        <v>25645.13</v>
      </c>
      <c r="AF493" s="34">
        <v>145295.39413895094</v>
      </c>
      <c r="AG493" s="136">
        <v>168914</v>
      </c>
      <c r="AH493" s="34">
        <v>177300</v>
      </c>
      <c r="AI493" s="34">
        <v>4114</v>
      </c>
      <c r="AJ493" s="34">
        <v>12500</v>
      </c>
      <c r="AK493" s="34">
        <v>8386</v>
      </c>
      <c r="AL493" s="34">
        <v>164800</v>
      </c>
      <c r="AM493" s="34">
        <v>164800</v>
      </c>
      <c r="AN493" s="34">
        <v>0</v>
      </c>
      <c r="AO493" s="34">
        <v>387977.21641099988</v>
      </c>
      <c r="AP493" s="34">
        <v>379591.21641099988</v>
      </c>
      <c r="AQ493" s="34">
        <v>8386</v>
      </c>
      <c r="AR493" s="34">
        <v>-24481</v>
      </c>
      <c r="AS493" s="34">
        <v>35000</v>
      </c>
    </row>
    <row r="494" spans="2:45" s="1" customFormat="1" ht="12.75" x14ac:dyDescent="0.2">
      <c r="B494" s="31" t="s">
        <v>3798</v>
      </c>
      <c r="C494" s="32" t="s">
        <v>160</v>
      </c>
      <c r="D494" s="31" t="s">
        <v>161</v>
      </c>
      <c r="E494" s="31" t="s">
        <v>13</v>
      </c>
      <c r="F494" s="31" t="s">
        <v>11</v>
      </c>
      <c r="G494" s="31" t="s">
        <v>18</v>
      </c>
      <c r="H494" s="31" t="s">
        <v>32</v>
      </c>
      <c r="I494" s="31" t="s">
        <v>10</v>
      </c>
      <c r="J494" s="31" t="s">
        <v>22</v>
      </c>
      <c r="K494" s="31" t="s">
        <v>162</v>
      </c>
      <c r="L494" s="33">
        <v>190</v>
      </c>
      <c r="M494" s="150">
        <v>7522.8252040000007</v>
      </c>
      <c r="N494" s="34">
        <v>2785</v>
      </c>
      <c r="O494" s="34">
        <v>0</v>
      </c>
      <c r="P494" s="30">
        <v>-366.17479599999933</v>
      </c>
      <c r="Q494" s="35">
        <v>461.75401199999999</v>
      </c>
      <c r="R494" s="36">
        <v>366.17479599999933</v>
      </c>
      <c r="S494" s="36">
        <v>50.123132571447819</v>
      </c>
      <c r="T494" s="36">
        <v>-1.9616251971443717</v>
      </c>
      <c r="U494" s="37">
        <v>414.33853768415776</v>
      </c>
      <c r="V494" s="38">
        <v>876.0925496841578</v>
      </c>
      <c r="W494" s="34">
        <v>876.0925496841578</v>
      </c>
      <c r="X494" s="34">
        <v>93.980873571448001</v>
      </c>
      <c r="Y494" s="33">
        <v>782.1116761127098</v>
      </c>
      <c r="Z494" s="144">
        <v>0</v>
      </c>
      <c r="AA494" s="34">
        <v>353.97644327228204</v>
      </c>
      <c r="AB494" s="34">
        <v>1550.3844709021912</v>
      </c>
      <c r="AC494" s="34">
        <v>1573.35</v>
      </c>
      <c r="AD494" s="34">
        <v>0</v>
      </c>
      <c r="AE494" s="34">
        <v>0</v>
      </c>
      <c r="AF494" s="34">
        <v>3477.7109141744731</v>
      </c>
      <c r="AG494" s="136">
        <v>2951</v>
      </c>
      <c r="AH494" s="34">
        <v>2951</v>
      </c>
      <c r="AI494" s="34">
        <v>0</v>
      </c>
      <c r="AJ494" s="34">
        <v>0</v>
      </c>
      <c r="AK494" s="34">
        <v>0</v>
      </c>
      <c r="AL494" s="34">
        <v>2951</v>
      </c>
      <c r="AM494" s="34">
        <v>2951</v>
      </c>
      <c r="AN494" s="34">
        <v>0</v>
      </c>
      <c r="AO494" s="34">
        <v>-366.17479599999933</v>
      </c>
      <c r="AP494" s="34">
        <v>-366.17479599999933</v>
      </c>
      <c r="AQ494" s="34">
        <v>0</v>
      </c>
      <c r="AR494" s="34">
        <v>2785</v>
      </c>
      <c r="AS494" s="34">
        <v>0</v>
      </c>
    </row>
    <row r="495" spans="2:45" s="1" customFormat="1" ht="12.75" x14ac:dyDescent="0.2">
      <c r="B495" s="31" t="s">
        <v>3798</v>
      </c>
      <c r="C495" s="32" t="s">
        <v>3173</v>
      </c>
      <c r="D495" s="31" t="s">
        <v>3174</v>
      </c>
      <c r="E495" s="31" t="s">
        <v>13</v>
      </c>
      <c r="F495" s="31" t="s">
        <v>11</v>
      </c>
      <c r="G495" s="31" t="s">
        <v>18</v>
      </c>
      <c r="H495" s="31" t="s">
        <v>32</v>
      </c>
      <c r="I495" s="31" t="s">
        <v>10</v>
      </c>
      <c r="J495" s="31" t="s">
        <v>22</v>
      </c>
      <c r="K495" s="31" t="s">
        <v>3175</v>
      </c>
      <c r="L495" s="33">
        <v>49</v>
      </c>
      <c r="M495" s="150">
        <v>6577.1540269999996</v>
      </c>
      <c r="N495" s="34">
        <v>1062</v>
      </c>
      <c r="O495" s="34">
        <v>0</v>
      </c>
      <c r="P495" s="30">
        <v>8118.4230270000007</v>
      </c>
      <c r="Q495" s="35">
        <v>540.45692199999996</v>
      </c>
      <c r="R495" s="36">
        <v>0</v>
      </c>
      <c r="S495" s="36">
        <v>173.37019314292371</v>
      </c>
      <c r="T495" s="36">
        <v>-4.0731820189622852</v>
      </c>
      <c r="U495" s="37">
        <v>0</v>
      </c>
      <c r="V495" s="38">
        <v>540.45692199999996</v>
      </c>
      <c r="W495" s="34">
        <v>8658.8799490000001</v>
      </c>
      <c r="X495" s="34">
        <v>325.0691121429245</v>
      </c>
      <c r="Y495" s="33">
        <v>8333.8108368570756</v>
      </c>
      <c r="Z495" s="144">
        <v>0</v>
      </c>
      <c r="AA495" s="34">
        <v>1077.5427095855109</v>
      </c>
      <c r="AB495" s="34">
        <v>660.01834332984151</v>
      </c>
      <c r="AC495" s="34">
        <v>600</v>
      </c>
      <c r="AD495" s="34">
        <v>133.54776099999998</v>
      </c>
      <c r="AE495" s="34">
        <v>0</v>
      </c>
      <c r="AF495" s="34">
        <v>2471.1088139153521</v>
      </c>
      <c r="AG495" s="136">
        <v>0</v>
      </c>
      <c r="AH495" s="34">
        <v>479.26899999999995</v>
      </c>
      <c r="AI495" s="34">
        <v>0</v>
      </c>
      <c r="AJ495" s="34">
        <v>0</v>
      </c>
      <c r="AK495" s="34">
        <v>0</v>
      </c>
      <c r="AL495" s="34">
        <v>0</v>
      </c>
      <c r="AM495" s="34">
        <v>479.26899999999995</v>
      </c>
      <c r="AN495" s="34">
        <v>479.26899999999995</v>
      </c>
      <c r="AO495" s="34">
        <v>8118.4230270000007</v>
      </c>
      <c r="AP495" s="34">
        <v>7639.1540270000005</v>
      </c>
      <c r="AQ495" s="34">
        <v>479.26900000000023</v>
      </c>
      <c r="AR495" s="34">
        <v>1062</v>
      </c>
      <c r="AS495" s="34">
        <v>0</v>
      </c>
    </row>
    <row r="496" spans="2:45" s="1" customFormat="1" ht="12.75" x14ac:dyDescent="0.2">
      <c r="B496" s="31" t="s">
        <v>3798</v>
      </c>
      <c r="C496" s="32" t="s">
        <v>2273</v>
      </c>
      <c r="D496" s="31" t="s">
        <v>2274</v>
      </c>
      <c r="E496" s="31" t="s">
        <v>13</v>
      </c>
      <c r="F496" s="31" t="s">
        <v>11</v>
      </c>
      <c r="G496" s="31" t="s">
        <v>18</v>
      </c>
      <c r="H496" s="31" t="s">
        <v>32</v>
      </c>
      <c r="I496" s="31" t="s">
        <v>10</v>
      </c>
      <c r="J496" s="31" t="s">
        <v>12</v>
      </c>
      <c r="K496" s="31" t="s">
        <v>2275</v>
      </c>
      <c r="L496" s="33">
        <v>2211</v>
      </c>
      <c r="M496" s="150">
        <v>87534.961433000004</v>
      </c>
      <c r="N496" s="34">
        <v>-79382</v>
      </c>
      <c r="O496" s="34">
        <v>52592.644045822257</v>
      </c>
      <c r="P496" s="30">
        <v>8446.6514330000064</v>
      </c>
      <c r="Q496" s="35">
        <v>6610.7131959999997</v>
      </c>
      <c r="R496" s="36">
        <v>0</v>
      </c>
      <c r="S496" s="36">
        <v>3584.3609782870913</v>
      </c>
      <c r="T496" s="36">
        <v>33943.184052966855</v>
      </c>
      <c r="U496" s="37">
        <v>37527.747398661813</v>
      </c>
      <c r="V496" s="38">
        <v>44138.46059466181</v>
      </c>
      <c r="W496" s="34">
        <v>52585.112027661817</v>
      </c>
      <c r="X496" s="34">
        <v>47392.27210710934</v>
      </c>
      <c r="Y496" s="33">
        <v>5192.8399205524765</v>
      </c>
      <c r="Z496" s="144">
        <v>1369.2293904660146</v>
      </c>
      <c r="AA496" s="34">
        <v>4747.9966274338776</v>
      </c>
      <c r="AB496" s="34">
        <v>13170.422369690337</v>
      </c>
      <c r="AC496" s="34">
        <v>9267.8799999999992</v>
      </c>
      <c r="AD496" s="34">
        <v>650</v>
      </c>
      <c r="AE496" s="34">
        <v>826.86</v>
      </c>
      <c r="AF496" s="34">
        <v>30032.388387590232</v>
      </c>
      <c r="AG496" s="136">
        <v>7999</v>
      </c>
      <c r="AH496" s="34">
        <v>27189.69</v>
      </c>
      <c r="AI496" s="34">
        <v>0</v>
      </c>
      <c r="AJ496" s="34">
        <v>2448.6</v>
      </c>
      <c r="AK496" s="34">
        <v>2448.6</v>
      </c>
      <c r="AL496" s="34">
        <v>7999</v>
      </c>
      <c r="AM496" s="34">
        <v>24741.09</v>
      </c>
      <c r="AN496" s="34">
        <v>16742.09</v>
      </c>
      <c r="AO496" s="34">
        <v>8446.6514330000064</v>
      </c>
      <c r="AP496" s="34">
        <v>-10744.038566999996</v>
      </c>
      <c r="AQ496" s="34">
        <v>19190.689999999999</v>
      </c>
      <c r="AR496" s="34">
        <v>-79382</v>
      </c>
      <c r="AS496" s="34">
        <v>0</v>
      </c>
    </row>
    <row r="497" spans="2:45" s="1" customFormat="1" ht="12.75" x14ac:dyDescent="0.2">
      <c r="B497" s="31" t="s">
        <v>3798</v>
      </c>
      <c r="C497" s="32" t="s">
        <v>980</v>
      </c>
      <c r="D497" s="31" t="s">
        <v>981</v>
      </c>
      <c r="E497" s="31" t="s">
        <v>13</v>
      </c>
      <c r="F497" s="31" t="s">
        <v>11</v>
      </c>
      <c r="G497" s="31" t="s">
        <v>18</v>
      </c>
      <c r="H497" s="31" t="s">
        <v>32</v>
      </c>
      <c r="I497" s="31" t="s">
        <v>10</v>
      </c>
      <c r="J497" s="31" t="s">
        <v>12</v>
      </c>
      <c r="K497" s="31" t="s">
        <v>982</v>
      </c>
      <c r="L497" s="33">
        <v>2192</v>
      </c>
      <c r="M497" s="150">
        <v>49972.282846999995</v>
      </c>
      <c r="N497" s="34">
        <v>46764</v>
      </c>
      <c r="O497" s="34">
        <v>0</v>
      </c>
      <c r="P497" s="30">
        <v>125231.28284699999</v>
      </c>
      <c r="Q497" s="35">
        <v>3054.067157</v>
      </c>
      <c r="R497" s="36">
        <v>0</v>
      </c>
      <c r="S497" s="36">
        <v>2452.0906822866559</v>
      </c>
      <c r="T497" s="36">
        <v>1931.9093177133441</v>
      </c>
      <c r="U497" s="37">
        <v>4384.0236407341681</v>
      </c>
      <c r="V497" s="38">
        <v>7438.0907977341685</v>
      </c>
      <c r="W497" s="34">
        <v>132669.37364473415</v>
      </c>
      <c r="X497" s="34">
        <v>4597.6700292866444</v>
      </c>
      <c r="Y497" s="33">
        <v>128071.70361544751</v>
      </c>
      <c r="Z497" s="144">
        <v>0</v>
      </c>
      <c r="AA497" s="34">
        <v>9103.0598133299682</v>
      </c>
      <c r="AB497" s="34">
        <v>13521.406195595944</v>
      </c>
      <c r="AC497" s="34">
        <v>9529.92</v>
      </c>
      <c r="AD497" s="34">
        <v>1110.794221375</v>
      </c>
      <c r="AE497" s="34">
        <v>210</v>
      </c>
      <c r="AF497" s="34">
        <v>33475.18023030091</v>
      </c>
      <c r="AG497" s="136">
        <v>37000</v>
      </c>
      <c r="AH497" s="34">
        <v>37000</v>
      </c>
      <c r="AI497" s="34">
        <v>0</v>
      </c>
      <c r="AJ497" s="34">
        <v>0</v>
      </c>
      <c r="AK497" s="34">
        <v>0</v>
      </c>
      <c r="AL497" s="34">
        <v>37000</v>
      </c>
      <c r="AM497" s="34">
        <v>37000</v>
      </c>
      <c r="AN497" s="34">
        <v>0</v>
      </c>
      <c r="AO497" s="34">
        <v>125231.28284699999</v>
      </c>
      <c r="AP497" s="34">
        <v>125231.28284699999</v>
      </c>
      <c r="AQ497" s="34">
        <v>0</v>
      </c>
      <c r="AR497" s="34">
        <v>46764</v>
      </c>
      <c r="AS497" s="34">
        <v>0</v>
      </c>
    </row>
    <row r="498" spans="2:45" s="1" customFormat="1" ht="12.75" x14ac:dyDescent="0.2">
      <c r="B498" s="31" t="s">
        <v>3798</v>
      </c>
      <c r="C498" s="32" t="s">
        <v>414</v>
      </c>
      <c r="D498" s="31" t="s">
        <v>415</v>
      </c>
      <c r="E498" s="31" t="s">
        <v>13</v>
      </c>
      <c r="F498" s="31" t="s">
        <v>11</v>
      </c>
      <c r="G498" s="31" t="s">
        <v>18</v>
      </c>
      <c r="H498" s="31" t="s">
        <v>32</v>
      </c>
      <c r="I498" s="31" t="s">
        <v>10</v>
      </c>
      <c r="J498" s="31" t="s">
        <v>12</v>
      </c>
      <c r="K498" s="31" t="s">
        <v>416</v>
      </c>
      <c r="L498" s="33">
        <v>1303</v>
      </c>
      <c r="M498" s="150">
        <v>39936.77117</v>
      </c>
      <c r="N498" s="34">
        <v>-53078</v>
      </c>
      <c r="O498" s="34">
        <v>36402.153750613987</v>
      </c>
      <c r="P498" s="30">
        <v>-15746.258830000001</v>
      </c>
      <c r="Q498" s="35">
        <v>3498.636645</v>
      </c>
      <c r="R498" s="36">
        <v>15746.258830000001</v>
      </c>
      <c r="S498" s="36">
        <v>1476.9988594291385</v>
      </c>
      <c r="T498" s="36">
        <v>27889.589290730546</v>
      </c>
      <c r="U498" s="37">
        <v>45113.090251332818</v>
      </c>
      <c r="V498" s="38">
        <v>48611.726896332817</v>
      </c>
      <c r="W498" s="34">
        <v>48611.726896332817</v>
      </c>
      <c r="X498" s="34">
        <v>36965.263969043117</v>
      </c>
      <c r="Y498" s="33">
        <v>11646.4629272897</v>
      </c>
      <c r="Z498" s="144">
        <v>1375.1462358917977</v>
      </c>
      <c r="AA498" s="34">
        <v>5582.0291328192397</v>
      </c>
      <c r="AB498" s="34">
        <v>7932.7175181098419</v>
      </c>
      <c r="AC498" s="34">
        <v>16606.849999999999</v>
      </c>
      <c r="AD498" s="34">
        <v>0</v>
      </c>
      <c r="AE498" s="34">
        <v>1219.6199999999999</v>
      </c>
      <c r="AF498" s="34">
        <v>32716.362886820876</v>
      </c>
      <c r="AG498" s="136">
        <v>12542</v>
      </c>
      <c r="AH498" s="34">
        <v>15623.97</v>
      </c>
      <c r="AI498" s="34">
        <v>0</v>
      </c>
      <c r="AJ498" s="34">
        <v>1043.4000000000001</v>
      </c>
      <c r="AK498" s="34">
        <v>1043.4000000000001</v>
      </c>
      <c r="AL498" s="34">
        <v>12542</v>
      </c>
      <c r="AM498" s="34">
        <v>14580.57</v>
      </c>
      <c r="AN498" s="34">
        <v>2038.5699999999997</v>
      </c>
      <c r="AO498" s="34">
        <v>-15746.258830000001</v>
      </c>
      <c r="AP498" s="34">
        <v>-18828.22883</v>
      </c>
      <c r="AQ498" s="34">
        <v>3081.9699999999993</v>
      </c>
      <c r="AR498" s="34">
        <v>-53078</v>
      </c>
      <c r="AS498" s="34">
        <v>0</v>
      </c>
    </row>
    <row r="499" spans="2:45" s="1" customFormat="1" ht="12.75" x14ac:dyDescent="0.2">
      <c r="B499" s="31" t="s">
        <v>3798</v>
      </c>
      <c r="C499" s="32" t="s">
        <v>501</v>
      </c>
      <c r="D499" s="31" t="s">
        <v>502</v>
      </c>
      <c r="E499" s="31" t="s">
        <v>13</v>
      </c>
      <c r="F499" s="31" t="s">
        <v>11</v>
      </c>
      <c r="G499" s="31" t="s">
        <v>18</v>
      </c>
      <c r="H499" s="31" t="s">
        <v>32</v>
      </c>
      <c r="I499" s="31" t="s">
        <v>10</v>
      </c>
      <c r="J499" s="31" t="s">
        <v>12</v>
      </c>
      <c r="K499" s="31" t="s">
        <v>503</v>
      </c>
      <c r="L499" s="33">
        <v>3808</v>
      </c>
      <c r="M499" s="150">
        <v>98439.747869000013</v>
      </c>
      <c r="N499" s="34">
        <v>-15187.080000000002</v>
      </c>
      <c r="O499" s="34">
        <v>3243.2150490064951</v>
      </c>
      <c r="P499" s="30">
        <v>115018.18786900002</v>
      </c>
      <c r="Q499" s="35">
        <v>2496.640238</v>
      </c>
      <c r="R499" s="36">
        <v>0</v>
      </c>
      <c r="S499" s="36">
        <v>2852.7752251439533</v>
      </c>
      <c r="T499" s="36">
        <v>4763.2247748560467</v>
      </c>
      <c r="U499" s="37">
        <v>7616.0410693046142</v>
      </c>
      <c r="V499" s="38">
        <v>10112.681307304614</v>
      </c>
      <c r="W499" s="34">
        <v>125130.86917630464</v>
      </c>
      <c r="X499" s="34">
        <v>5348.953547143974</v>
      </c>
      <c r="Y499" s="33">
        <v>119781.91562916066</v>
      </c>
      <c r="Z499" s="144">
        <v>0</v>
      </c>
      <c r="AA499" s="34">
        <v>16355.969621387354</v>
      </c>
      <c r="AB499" s="34">
        <v>23400.229994615591</v>
      </c>
      <c r="AC499" s="34">
        <v>15962.04</v>
      </c>
      <c r="AD499" s="34">
        <v>1187.5</v>
      </c>
      <c r="AE499" s="34">
        <v>618.58000000000004</v>
      </c>
      <c r="AF499" s="34">
        <v>57524.319616002947</v>
      </c>
      <c r="AG499" s="136">
        <v>27236</v>
      </c>
      <c r="AH499" s="34">
        <v>49804.52</v>
      </c>
      <c r="AI499" s="34">
        <v>0</v>
      </c>
      <c r="AJ499" s="34">
        <v>7193</v>
      </c>
      <c r="AK499" s="34">
        <v>7193</v>
      </c>
      <c r="AL499" s="34">
        <v>27236</v>
      </c>
      <c r="AM499" s="34">
        <v>42611.519999999997</v>
      </c>
      <c r="AN499" s="34">
        <v>15375.519999999997</v>
      </c>
      <c r="AO499" s="34">
        <v>115018.18786900002</v>
      </c>
      <c r="AP499" s="34">
        <v>92449.667869000026</v>
      </c>
      <c r="AQ499" s="34">
        <v>22568.51999999999</v>
      </c>
      <c r="AR499" s="34">
        <v>-15187.080000000002</v>
      </c>
      <c r="AS499" s="34">
        <v>0</v>
      </c>
    </row>
    <row r="500" spans="2:45" s="1" customFormat="1" ht="12.75" x14ac:dyDescent="0.2">
      <c r="B500" s="31" t="s">
        <v>3798</v>
      </c>
      <c r="C500" s="32" t="s">
        <v>2582</v>
      </c>
      <c r="D500" s="31" t="s">
        <v>2583</v>
      </c>
      <c r="E500" s="31" t="s">
        <v>13</v>
      </c>
      <c r="F500" s="31" t="s">
        <v>11</v>
      </c>
      <c r="G500" s="31" t="s">
        <v>18</v>
      </c>
      <c r="H500" s="31" t="s">
        <v>32</v>
      </c>
      <c r="I500" s="31" t="s">
        <v>10</v>
      </c>
      <c r="J500" s="31" t="s">
        <v>12</v>
      </c>
      <c r="K500" s="31" t="s">
        <v>2584</v>
      </c>
      <c r="L500" s="33">
        <v>3284</v>
      </c>
      <c r="M500" s="150">
        <v>116320.408912</v>
      </c>
      <c r="N500" s="34">
        <v>-1548</v>
      </c>
      <c r="O500" s="34">
        <v>0</v>
      </c>
      <c r="P500" s="30">
        <v>107765.00891199999</v>
      </c>
      <c r="Q500" s="35">
        <v>5694.3024329999998</v>
      </c>
      <c r="R500" s="36">
        <v>0</v>
      </c>
      <c r="S500" s="36">
        <v>6096.0558377166271</v>
      </c>
      <c r="T500" s="36">
        <v>471.94416228337286</v>
      </c>
      <c r="U500" s="37">
        <v>6568.0354179612277</v>
      </c>
      <c r="V500" s="38">
        <v>12262.337850961227</v>
      </c>
      <c r="W500" s="34">
        <v>120027.34676296121</v>
      </c>
      <c r="X500" s="34">
        <v>11430.104695716611</v>
      </c>
      <c r="Y500" s="33">
        <v>108597.2420672446</v>
      </c>
      <c r="Z500" s="144">
        <v>0</v>
      </c>
      <c r="AA500" s="34">
        <v>3602.6824668804666</v>
      </c>
      <c r="AB500" s="34">
        <v>20631.392901114861</v>
      </c>
      <c r="AC500" s="34">
        <v>13765.59</v>
      </c>
      <c r="AD500" s="34">
        <v>2197.9018494759803</v>
      </c>
      <c r="AE500" s="34">
        <v>387.53</v>
      </c>
      <c r="AF500" s="34">
        <v>40585.09721747131</v>
      </c>
      <c r="AG500" s="136">
        <v>60718</v>
      </c>
      <c r="AH500" s="34">
        <v>63752.6</v>
      </c>
      <c r="AI500" s="34">
        <v>0</v>
      </c>
      <c r="AJ500" s="34">
        <v>3034.6000000000004</v>
      </c>
      <c r="AK500" s="34">
        <v>3034.6000000000004</v>
      </c>
      <c r="AL500" s="34">
        <v>60718</v>
      </c>
      <c r="AM500" s="34">
        <v>60718</v>
      </c>
      <c r="AN500" s="34">
        <v>0</v>
      </c>
      <c r="AO500" s="34">
        <v>107765.00891199999</v>
      </c>
      <c r="AP500" s="34">
        <v>104730.40891199998</v>
      </c>
      <c r="AQ500" s="34">
        <v>3034.6000000000058</v>
      </c>
      <c r="AR500" s="34">
        <v>-1548</v>
      </c>
      <c r="AS500" s="34">
        <v>0</v>
      </c>
    </row>
    <row r="501" spans="2:45" s="1" customFormat="1" ht="12.75" x14ac:dyDescent="0.2">
      <c r="B501" s="31" t="s">
        <v>3798</v>
      </c>
      <c r="C501" s="32" t="s">
        <v>2384</v>
      </c>
      <c r="D501" s="31" t="s">
        <v>2385</v>
      </c>
      <c r="E501" s="31" t="s">
        <v>13</v>
      </c>
      <c r="F501" s="31" t="s">
        <v>11</v>
      </c>
      <c r="G501" s="31" t="s">
        <v>18</v>
      </c>
      <c r="H501" s="31" t="s">
        <v>32</v>
      </c>
      <c r="I501" s="31" t="s">
        <v>10</v>
      </c>
      <c r="J501" s="31" t="s">
        <v>12</v>
      </c>
      <c r="K501" s="31" t="s">
        <v>2386</v>
      </c>
      <c r="L501" s="33">
        <v>1414</v>
      </c>
      <c r="M501" s="150">
        <v>62605.003813999996</v>
      </c>
      <c r="N501" s="34">
        <v>-94969</v>
      </c>
      <c r="O501" s="34">
        <v>71680.890835359402</v>
      </c>
      <c r="P501" s="30">
        <v>12155.003813999996</v>
      </c>
      <c r="Q501" s="35">
        <v>4327.047517</v>
      </c>
      <c r="R501" s="36">
        <v>0</v>
      </c>
      <c r="S501" s="36">
        <v>1106.6367622861394</v>
      </c>
      <c r="T501" s="36">
        <v>46915.079336790099</v>
      </c>
      <c r="U501" s="37">
        <v>48021.975056335497</v>
      </c>
      <c r="V501" s="38">
        <v>52349.022573335496</v>
      </c>
      <c r="W501" s="34">
        <v>64504.026387335492</v>
      </c>
      <c r="X501" s="34">
        <v>58242.090600645541</v>
      </c>
      <c r="Y501" s="33">
        <v>6261.9357866899518</v>
      </c>
      <c r="Z501" s="144">
        <v>0</v>
      </c>
      <c r="AA501" s="34">
        <v>1129.2054187965452</v>
      </c>
      <c r="AB501" s="34">
        <v>6227.2318350536043</v>
      </c>
      <c r="AC501" s="34">
        <v>5927.08</v>
      </c>
      <c r="AD501" s="34">
        <v>506</v>
      </c>
      <c r="AE501" s="34">
        <v>406.4</v>
      </c>
      <c r="AF501" s="34">
        <v>14195.91725385015</v>
      </c>
      <c r="AG501" s="136">
        <v>50997</v>
      </c>
      <c r="AH501" s="34">
        <v>50997</v>
      </c>
      <c r="AI501" s="34">
        <v>1300</v>
      </c>
      <c r="AJ501" s="34">
        <v>1300</v>
      </c>
      <c r="AK501" s="34">
        <v>0</v>
      </c>
      <c r="AL501" s="34">
        <v>49697</v>
      </c>
      <c r="AM501" s="34">
        <v>49697</v>
      </c>
      <c r="AN501" s="34">
        <v>0</v>
      </c>
      <c r="AO501" s="34">
        <v>12155.003813999996</v>
      </c>
      <c r="AP501" s="34">
        <v>12155.003813999996</v>
      </c>
      <c r="AQ501" s="34">
        <v>0</v>
      </c>
      <c r="AR501" s="34">
        <v>-94969</v>
      </c>
      <c r="AS501" s="34">
        <v>0</v>
      </c>
    </row>
    <row r="502" spans="2:45" s="1" customFormat="1" ht="12.75" x14ac:dyDescent="0.2">
      <c r="B502" s="31" t="s">
        <v>3798</v>
      </c>
      <c r="C502" s="32" t="s">
        <v>1539</v>
      </c>
      <c r="D502" s="31" t="s">
        <v>1540</v>
      </c>
      <c r="E502" s="31" t="s">
        <v>13</v>
      </c>
      <c r="F502" s="31" t="s">
        <v>11</v>
      </c>
      <c r="G502" s="31" t="s">
        <v>18</v>
      </c>
      <c r="H502" s="31" t="s">
        <v>32</v>
      </c>
      <c r="I502" s="31" t="s">
        <v>10</v>
      </c>
      <c r="J502" s="31" t="s">
        <v>22</v>
      </c>
      <c r="K502" s="31" t="s">
        <v>1541</v>
      </c>
      <c r="L502" s="33">
        <v>58</v>
      </c>
      <c r="M502" s="150">
        <v>10505.338012</v>
      </c>
      <c r="N502" s="34">
        <v>7277</v>
      </c>
      <c r="O502" s="34">
        <v>0</v>
      </c>
      <c r="P502" s="30">
        <v>18134.338012</v>
      </c>
      <c r="Q502" s="35">
        <v>0</v>
      </c>
      <c r="R502" s="36">
        <v>0</v>
      </c>
      <c r="S502" s="36">
        <v>168.92158285720774</v>
      </c>
      <c r="T502" s="36">
        <v>-2.8600064656891391</v>
      </c>
      <c r="U502" s="37">
        <v>0</v>
      </c>
      <c r="V502" s="38">
        <v>0</v>
      </c>
      <c r="W502" s="34">
        <v>18134.338012</v>
      </c>
      <c r="X502" s="34">
        <v>168.92158285721234</v>
      </c>
      <c r="Y502" s="33">
        <v>17965.416429142788</v>
      </c>
      <c r="Z502" s="144">
        <v>0</v>
      </c>
      <c r="AA502" s="34">
        <v>321.77434682830074</v>
      </c>
      <c r="AB502" s="34">
        <v>1805.0517311411913</v>
      </c>
      <c r="AC502" s="34">
        <v>701.42000000000007</v>
      </c>
      <c r="AD502" s="34">
        <v>0</v>
      </c>
      <c r="AE502" s="34">
        <v>1223.93</v>
      </c>
      <c r="AF502" s="34">
        <v>4052.1760779694923</v>
      </c>
      <c r="AG502" s="136">
        <v>700</v>
      </c>
      <c r="AH502" s="34">
        <v>700</v>
      </c>
      <c r="AI502" s="34">
        <v>0</v>
      </c>
      <c r="AJ502" s="34">
        <v>0</v>
      </c>
      <c r="AK502" s="34">
        <v>0</v>
      </c>
      <c r="AL502" s="34">
        <v>700</v>
      </c>
      <c r="AM502" s="34">
        <v>700</v>
      </c>
      <c r="AN502" s="34">
        <v>0</v>
      </c>
      <c r="AO502" s="34">
        <v>18134.338012</v>
      </c>
      <c r="AP502" s="34">
        <v>18134.338012</v>
      </c>
      <c r="AQ502" s="34">
        <v>0</v>
      </c>
      <c r="AR502" s="34">
        <v>7277</v>
      </c>
      <c r="AS502" s="34">
        <v>0</v>
      </c>
    </row>
    <row r="503" spans="2:45" s="1" customFormat="1" ht="12.75" x14ac:dyDescent="0.2">
      <c r="B503" s="31" t="s">
        <v>3798</v>
      </c>
      <c r="C503" s="32" t="s">
        <v>1833</v>
      </c>
      <c r="D503" s="31" t="s">
        <v>1834</v>
      </c>
      <c r="E503" s="31" t="s">
        <v>13</v>
      </c>
      <c r="F503" s="31" t="s">
        <v>11</v>
      </c>
      <c r="G503" s="31" t="s">
        <v>18</v>
      </c>
      <c r="H503" s="31" t="s">
        <v>32</v>
      </c>
      <c r="I503" s="31" t="s">
        <v>10</v>
      </c>
      <c r="J503" s="31" t="s">
        <v>22</v>
      </c>
      <c r="K503" s="31" t="s">
        <v>1835</v>
      </c>
      <c r="L503" s="33">
        <v>221</v>
      </c>
      <c r="M503" s="150">
        <v>6715.9219759999996</v>
      </c>
      <c r="N503" s="34">
        <v>401</v>
      </c>
      <c r="O503" s="34">
        <v>0</v>
      </c>
      <c r="P503" s="30">
        <v>9278.5229760000002</v>
      </c>
      <c r="Q503" s="35">
        <v>0</v>
      </c>
      <c r="R503" s="36">
        <v>0</v>
      </c>
      <c r="S503" s="36">
        <v>0</v>
      </c>
      <c r="T503" s="36">
        <v>442</v>
      </c>
      <c r="U503" s="37">
        <v>442.00238348642847</v>
      </c>
      <c r="V503" s="38">
        <v>442.00238348642847</v>
      </c>
      <c r="W503" s="34">
        <v>9720.525359486428</v>
      </c>
      <c r="X503" s="34">
        <v>0</v>
      </c>
      <c r="Y503" s="33">
        <v>9720.525359486428</v>
      </c>
      <c r="Z503" s="144">
        <v>0</v>
      </c>
      <c r="AA503" s="34">
        <v>1471.9456160785019</v>
      </c>
      <c r="AB503" s="34">
        <v>1672.3075936209686</v>
      </c>
      <c r="AC503" s="34">
        <v>2779.99</v>
      </c>
      <c r="AD503" s="34">
        <v>248.81524999999999</v>
      </c>
      <c r="AE503" s="34">
        <v>1100.5899999999999</v>
      </c>
      <c r="AF503" s="34">
        <v>7273.6484596994705</v>
      </c>
      <c r="AG503" s="136">
        <v>0</v>
      </c>
      <c r="AH503" s="34">
        <v>2161.6009999999997</v>
      </c>
      <c r="AI503" s="34">
        <v>0</v>
      </c>
      <c r="AJ503" s="34">
        <v>0</v>
      </c>
      <c r="AK503" s="34">
        <v>0</v>
      </c>
      <c r="AL503" s="34">
        <v>0</v>
      </c>
      <c r="AM503" s="34">
        <v>2161.6009999999997</v>
      </c>
      <c r="AN503" s="34">
        <v>2161.6009999999997</v>
      </c>
      <c r="AO503" s="34">
        <v>9278.5229760000002</v>
      </c>
      <c r="AP503" s="34">
        <v>7116.9219760000005</v>
      </c>
      <c r="AQ503" s="34">
        <v>2161.6009999999987</v>
      </c>
      <c r="AR503" s="34">
        <v>401</v>
      </c>
      <c r="AS503" s="34">
        <v>0</v>
      </c>
    </row>
    <row r="504" spans="2:45" s="1" customFormat="1" ht="12.75" x14ac:dyDescent="0.2">
      <c r="B504" s="31" t="s">
        <v>3798</v>
      </c>
      <c r="C504" s="32" t="s">
        <v>1031</v>
      </c>
      <c r="D504" s="31" t="s">
        <v>1032</v>
      </c>
      <c r="E504" s="31" t="s">
        <v>13</v>
      </c>
      <c r="F504" s="31" t="s">
        <v>11</v>
      </c>
      <c r="G504" s="31" t="s">
        <v>18</v>
      </c>
      <c r="H504" s="31" t="s">
        <v>32</v>
      </c>
      <c r="I504" s="31" t="s">
        <v>10</v>
      </c>
      <c r="J504" s="31" t="s">
        <v>22</v>
      </c>
      <c r="K504" s="31" t="s">
        <v>1033</v>
      </c>
      <c r="L504" s="33">
        <v>740</v>
      </c>
      <c r="M504" s="150">
        <v>12546.371014</v>
      </c>
      <c r="N504" s="34">
        <v>2475</v>
      </c>
      <c r="O504" s="34">
        <v>0</v>
      </c>
      <c r="P504" s="30">
        <v>11654.371014</v>
      </c>
      <c r="Q504" s="35">
        <v>207.275248</v>
      </c>
      <c r="R504" s="36">
        <v>0</v>
      </c>
      <c r="S504" s="36">
        <v>0</v>
      </c>
      <c r="T504" s="36">
        <v>1480</v>
      </c>
      <c r="U504" s="37">
        <v>1480.0079809047832</v>
      </c>
      <c r="V504" s="38">
        <v>1687.2832289047831</v>
      </c>
      <c r="W504" s="34">
        <v>13341.654242904784</v>
      </c>
      <c r="X504" s="34">
        <v>0</v>
      </c>
      <c r="Y504" s="33">
        <v>13341.654242904784</v>
      </c>
      <c r="Z504" s="144">
        <v>0</v>
      </c>
      <c r="AA504" s="34">
        <v>516.06780467141027</v>
      </c>
      <c r="AB504" s="34">
        <v>2766.8429123589085</v>
      </c>
      <c r="AC504" s="34">
        <v>7593.5999999999995</v>
      </c>
      <c r="AD504" s="34">
        <v>63</v>
      </c>
      <c r="AE504" s="34">
        <v>0</v>
      </c>
      <c r="AF504" s="34">
        <v>10939.510717030318</v>
      </c>
      <c r="AG504" s="136">
        <v>16108</v>
      </c>
      <c r="AH504" s="34">
        <v>16108</v>
      </c>
      <c r="AI504" s="34">
        <v>0</v>
      </c>
      <c r="AJ504" s="34">
        <v>0</v>
      </c>
      <c r="AK504" s="34">
        <v>0</v>
      </c>
      <c r="AL504" s="34">
        <v>16108</v>
      </c>
      <c r="AM504" s="34">
        <v>16108</v>
      </c>
      <c r="AN504" s="34">
        <v>0</v>
      </c>
      <c r="AO504" s="34">
        <v>11654.371014</v>
      </c>
      <c r="AP504" s="34">
        <v>11654.371014</v>
      </c>
      <c r="AQ504" s="34">
        <v>0</v>
      </c>
      <c r="AR504" s="34">
        <v>2475</v>
      </c>
      <c r="AS504" s="34">
        <v>0</v>
      </c>
    </row>
    <row r="505" spans="2:45" s="1" customFormat="1" ht="12.75" x14ac:dyDescent="0.2">
      <c r="B505" s="31" t="s">
        <v>3798</v>
      </c>
      <c r="C505" s="32" t="s">
        <v>752</v>
      </c>
      <c r="D505" s="31" t="s">
        <v>753</v>
      </c>
      <c r="E505" s="31" t="s">
        <v>13</v>
      </c>
      <c r="F505" s="31" t="s">
        <v>11</v>
      </c>
      <c r="G505" s="31" t="s">
        <v>18</v>
      </c>
      <c r="H505" s="31" t="s">
        <v>32</v>
      </c>
      <c r="I505" s="31" t="s">
        <v>10</v>
      </c>
      <c r="J505" s="31" t="s">
        <v>22</v>
      </c>
      <c r="K505" s="31" t="s">
        <v>754</v>
      </c>
      <c r="L505" s="33">
        <v>286</v>
      </c>
      <c r="M505" s="150">
        <v>18263.504301000001</v>
      </c>
      <c r="N505" s="34">
        <v>-5816.86</v>
      </c>
      <c r="O505" s="34">
        <v>4568.1245552267619</v>
      </c>
      <c r="P505" s="30">
        <v>7331.6443010000003</v>
      </c>
      <c r="Q505" s="35">
        <v>377.07279199999999</v>
      </c>
      <c r="R505" s="36">
        <v>0</v>
      </c>
      <c r="S505" s="36">
        <v>132.97859085719392</v>
      </c>
      <c r="T505" s="36">
        <v>439.02140914280608</v>
      </c>
      <c r="U505" s="37">
        <v>572.00308451184856</v>
      </c>
      <c r="V505" s="38">
        <v>949.07587651184849</v>
      </c>
      <c r="W505" s="34">
        <v>8280.7201775118483</v>
      </c>
      <c r="X505" s="34">
        <v>249.33485785719495</v>
      </c>
      <c r="Y505" s="33">
        <v>8031.3853196546534</v>
      </c>
      <c r="Z505" s="144">
        <v>0</v>
      </c>
      <c r="AA505" s="34">
        <v>1668.6368259613057</v>
      </c>
      <c r="AB505" s="34">
        <v>1469.671776799489</v>
      </c>
      <c r="AC505" s="34">
        <v>3072.93</v>
      </c>
      <c r="AD505" s="34">
        <v>0</v>
      </c>
      <c r="AE505" s="34">
        <v>0</v>
      </c>
      <c r="AF505" s="34">
        <v>6211.2386027607945</v>
      </c>
      <c r="AG505" s="136">
        <v>3458</v>
      </c>
      <c r="AH505" s="34">
        <v>3935</v>
      </c>
      <c r="AI505" s="34">
        <v>78</v>
      </c>
      <c r="AJ505" s="34">
        <v>555</v>
      </c>
      <c r="AK505" s="34">
        <v>477</v>
      </c>
      <c r="AL505" s="34">
        <v>3380</v>
      </c>
      <c r="AM505" s="34">
        <v>3380</v>
      </c>
      <c r="AN505" s="34">
        <v>0</v>
      </c>
      <c r="AO505" s="34">
        <v>7331.6443010000003</v>
      </c>
      <c r="AP505" s="34">
        <v>6854.6443010000003</v>
      </c>
      <c r="AQ505" s="34">
        <v>477</v>
      </c>
      <c r="AR505" s="34">
        <v>-6298.16</v>
      </c>
      <c r="AS505" s="34">
        <v>481.30000000000018</v>
      </c>
    </row>
    <row r="506" spans="2:45" s="1" customFormat="1" ht="12.75" x14ac:dyDescent="0.2">
      <c r="B506" s="31" t="s">
        <v>3798</v>
      </c>
      <c r="C506" s="32" t="s">
        <v>2240</v>
      </c>
      <c r="D506" s="31" t="s">
        <v>2241</v>
      </c>
      <c r="E506" s="31" t="s">
        <v>13</v>
      </c>
      <c r="F506" s="31" t="s">
        <v>11</v>
      </c>
      <c r="G506" s="31" t="s">
        <v>18</v>
      </c>
      <c r="H506" s="31" t="s">
        <v>32</v>
      </c>
      <c r="I506" s="31" t="s">
        <v>10</v>
      </c>
      <c r="J506" s="31" t="s">
        <v>22</v>
      </c>
      <c r="K506" s="31" t="s">
        <v>2242</v>
      </c>
      <c r="L506" s="33">
        <v>221</v>
      </c>
      <c r="M506" s="150">
        <v>6572.9707339999995</v>
      </c>
      <c r="N506" s="34">
        <v>11080</v>
      </c>
      <c r="O506" s="34">
        <v>0</v>
      </c>
      <c r="P506" s="30">
        <v>19814.571733999997</v>
      </c>
      <c r="Q506" s="35">
        <v>569.22321999999997</v>
      </c>
      <c r="R506" s="36">
        <v>0</v>
      </c>
      <c r="S506" s="36">
        <v>353.85063314299299</v>
      </c>
      <c r="T506" s="36">
        <v>88.14936685700701</v>
      </c>
      <c r="U506" s="37">
        <v>442.00238348642847</v>
      </c>
      <c r="V506" s="38">
        <v>1011.2256034864284</v>
      </c>
      <c r="W506" s="34">
        <v>20825.797337486427</v>
      </c>
      <c r="X506" s="34">
        <v>663.46993714299242</v>
      </c>
      <c r="Y506" s="33">
        <v>20162.327400343434</v>
      </c>
      <c r="Z506" s="144">
        <v>0</v>
      </c>
      <c r="AA506" s="34">
        <v>1918.8988256146245</v>
      </c>
      <c r="AB506" s="34">
        <v>3170.2077592527148</v>
      </c>
      <c r="AC506" s="34">
        <v>1485.26</v>
      </c>
      <c r="AD506" s="34">
        <v>314</v>
      </c>
      <c r="AE506" s="34">
        <v>52.35</v>
      </c>
      <c r="AF506" s="34">
        <v>6940.7165848673394</v>
      </c>
      <c r="AG506" s="136">
        <v>0</v>
      </c>
      <c r="AH506" s="34">
        <v>2161.6009999999997</v>
      </c>
      <c r="AI506" s="34">
        <v>0</v>
      </c>
      <c r="AJ506" s="34">
        <v>0</v>
      </c>
      <c r="AK506" s="34">
        <v>0</v>
      </c>
      <c r="AL506" s="34">
        <v>0</v>
      </c>
      <c r="AM506" s="34">
        <v>2161.6009999999997</v>
      </c>
      <c r="AN506" s="34">
        <v>2161.6009999999997</v>
      </c>
      <c r="AO506" s="34">
        <v>19814.571733999997</v>
      </c>
      <c r="AP506" s="34">
        <v>17652.970733999999</v>
      </c>
      <c r="AQ506" s="34">
        <v>2161.6009999999987</v>
      </c>
      <c r="AR506" s="34">
        <v>11080</v>
      </c>
      <c r="AS506" s="34">
        <v>0</v>
      </c>
    </row>
    <row r="507" spans="2:45" s="1" customFormat="1" ht="12.75" x14ac:dyDescent="0.2">
      <c r="B507" s="31" t="s">
        <v>3798</v>
      </c>
      <c r="C507" s="32" t="s">
        <v>348</v>
      </c>
      <c r="D507" s="31" t="s">
        <v>349</v>
      </c>
      <c r="E507" s="31" t="s">
        <v>13</v>
      </c>
      <c r="F507" s="31" t="s">
        <v>11</v>
      </c>
      <c r="G507" s="31" t="s">
        <v>18</v>
      </c>
      <c r="H507" s="31" t="s">
        <v>32</v>
      </c>
      <c r="I507" s="31" t="s">
        <v>10</v>
      </c>
      <c r="J507" s="31" t="s">
        <v>22</v>
      </c>
      <c r="K507" s="31" t="s">
        <v>350</v>
      </c>
      <c r="L507" s="33">
        <v>258</v>
      </c>
      <c r="M507" s="150">
        <v>7691.8930779999992</v>
      </c>
      <c r="N507" s="34">
        <v>3743</v>
      </c>
      <c r="O507" s="34">
        <v>0</v>
      </c>
      <c r="P507" s="30">
        <v>13982.391078000001</v>
      </c>
      <c r="Q507" s="35">
        <v>257.57910900000002</v>
      </c>
      <c r="R507" s="36">
        <v>0</v>
      </c>
      <c r="S507" s="36">
        <v>138.69227771433899</v>
      </c>
      <c r="T507" s="36">
        <v>377.30772228566104</v>
      </c>
      <c r="U507" s="37">
        <v>516.00278253166766</v>
      </c>
      <c r="V507" s="38">
        <v>773.58189153166768</v>
      </c>
      <c r="W507" s="34">
        <v>14755.972969531667</v>
      </c>
      <c r="X507" s="34">
        <v>260.04802071433733</v>
      </c>
      <c r="Y507" s="33">
        <v>14495.92494881733</v>
      </c>
      <c r="Z507" s="144">
        <v>98.148275128190775</v>
      </c>
      <c r="AA507" s="34">
        <v>635.1911610117254</v>
      </c>
      <c r="AB507" s="34">
        <v>1613.1892594524279</v>
      </c>
      <c r="AC507" s="34">
        <v>2134.25</v>
      </c>
      <c r="AD507" s="34">
        <v>54</v>
      </c>
      <c r="AE507" s="34">
        <v>403.38</v>
      </c>
      <c r="AF507" s="34">
        <v>4938.158695592344</v>
      </c>
      <c r="AG507" s="136">
        <v>24</v>
      </c>
      <c r="AH507" s="34">
        <v>2547.4979999999996</v>
      </c>
      <c r="AI507" s="34">
        <v>24</v>
      </c>
      <c r="AJ507" s="34">
        <v>24</v>
      </c>
      <c r="AK507" s="34">
        <v>0</v>
      </c>
      <c r="AL507" s="34">
        <v>0</v>
      </c>
      <c r="AM507" s="34">
        <v>2523.4979999999996</v>
      </c>
      <c r="AN507" s="34">
        <v>2523.4979999999996</v>
      </c>
      <c r="AO507" s="34">
        <v>13982.391078000001</v>
      </c>
      <c r="AP507" s="34">
        <v>11458.893078000001</v>
      </c>
      <c r="AQ507" s="34">
        <v>2523.4979999999996</v>
      </c>
      <c r="AR507" s="34">
        <v>3743</v>
      </c>
      <c r="AS507" s="34">
        <v>0</v>
      </c>
    </row>
    <row r="508" spans="2:45" s="1" customFormat="1" ht="12.75" x14ac:dyDescent="0.2">
      <c r="B508" s="31" t="s">
        <v>3798</v>
      </c>
      <c r="C508" s="32" t="s">
        <v>3584</v>
      </c>
      <c r="D508" s="31" t="s">
        <v>3585</v>
      </c>
      <c r="E508" s="31" t="s">
        <v>13</v>
      </c>
      <c r="F508" s="31" t="s">
        <v>11</v>
      </c>
      <c r="G508" s="31" t="s">
        <v>18</v>
      </c>
      <c r="H508" s="31" t="s">
        <v>32</v>
      </c>
      <c r="I508" s="31" t="s">
        <v>10</v>
      </c>
      <c r="J508" s="31" t="s">
        <v>22</v>
      </c>
      <c r="K508" s="31" t="s">
        <v>3586</v>
      </c>
      <c r="L508" s="33">
        <v>609</v>
      </c>
      <c r="M508" s="150">
        <v>10559.008115000001</v>
      </c>
      <c r="N508" s="34">
        <v>-8363.7999999999993</v>
      </c>
      <c r="O508" s="34">
        <v>3372.5481139503336</v>
      </c>
      <c r="P508" s="30">
        <v>-85.162884999999733</v>
      </c>
      <c r="Q508" s="35">
        <v>379.15355499999998</v>
      </c>
      <c r="R508" s="36">
        <v>85.162884999999733</v>
      </c>
      <c r="S508" s="36">
        <v>300.43501942868681</v>
      </c>
      <c r="T508" s="36">
        <v>3054.8394029503343</v>
      </c>
      <c r="U508" s="37">
        <v>3440.4558599483198</v>
      </c>
      <c r="V508" s="38">
        <v>3819.6094149483197</v>
      </c>
      <c r="W508" s="34">
        <v>3819.6094149483197</v>
      </c>
      <c r="X508" s="34">
        <v>3819.5908623790206</v>
      </c>
      <c r="Y508" s="33">
        <v>1.8552569299117749E-2</v>
      </c>
      <c r="Z508" s="144">
        <v>0</v>
      </c>
      <c r="AA508" s="34">
        <v>521.97926322810679</v>
      </c>
      <c r="AB508" s="34">
        <v>2989.7303934453544</v>
      </c>
      <c r="AC508" s="34">
        <v>3659.52</v>
      </c>
      <c r="AD508" s="34">
        <v>0</v>
      </c>
      <c r="AE508" s="34">
        <v>0</v>
      </c>
      <c r="AF508" s="34">
        <v>7171.2296566734612</v>
      </c>
      <c r="AG508" s="136">
        <v>5000</v>
      </c>
      <c r="AH508" s="34">
        <v>6156.628999999999</v>
      </c>
      <c r="AI508" s="34">
        <v>0</v>
      </c>
      <c r="AJ508" s="34">
        <v>200</v>
      </c>
      <c r="AK508" s="34">
        <v>200</v>
      </c>
      <c r="AL508" s="34">
        <v>5000</v>
      </c>
      <c r="AM508" s="34">
        <v>5956.628999999999</v>
      </c>
      <c r="AN508" s="34">
        <v>956.628999999999</v>
      </c>
      <c r="AO508" s="34">
        <v>-85.162884999999733</v>
      </c>
      <c r="AP508" s="34">
        <v>-1241.7918849999987</v>
      </c>
      <c r="AQ508" s="34">
        <v>1156.628999999999</v>
      </c>
      <c r="AR508" s="34">
        <v>-8363.7999999999993</v>
      </c>
      <c r="AS508" s="34">
        <v>0</v>
      </c>
    </row>
    <row r="509" spans="2:45" s="1" customFormat="1" ht="12.75" x14ac:dyDescent="0.2">
      <c r="B509" s="31" t="s">
        <v>3798</v>
      </c>
      <c r="C509" s="32" t="s">
        <v>3059</v>
      </c>
      <c r="D509" s="31" t="s">
        <v>3060</v>
      </c>
      <c r="E509" s="31" t="s">
        <v>13</v>
      </c>
      <c r="F509" s="31" t="s">
        <v>11</v>
      </c>
      <c r="G509" s="31" t="s">
        <v>18</v>
      </c>
      <c r="H509" s="31" t="s">
        <v>32</v>
      </c>
      <c r="I509" s="31" t="s">
        <v>10</v>
      </c>
      <c r="J509" s="31" t="s">
        <v>12</v>
      </c>
      <c r="K509" s="31" t="s">
        <v>3061</v>
      </c>
      <c r="L509" s="33">
        <v>1299</v>
      </c>
      <c r="M509" s="150">
        <v>48679.429260000004</v>
      </c>
      <c r="N509" s="34">
        <v>-46552</v>
      </c>
      <c r="O509" s="34">
        <v>19613.045019032441</v>
      </c>
      <c r="P509" s="30">
        <v>29087.629260000002</v>
      </c>
      <c r="Q509" s="35">
        <v>2800.3246789999998</v>
      </c>
      <c r="R509" s="36">
        <v>0</v>
      </c>
      <c r="S509" s="36">
        <v>2182.3026537151241</v>
      </c>
      <c r="T509" s="36">
        <v>415.69734628487595</v>
      </c>
      <c r="U509" s="37">
        <v>2598.0140097233966</v>
      </c>
      <c r="V509" s="38">
        <v>5398.3386887233964</v>
      </c>
      <c r="W509" s="34">
        <v>34485.967948723395</v>
      </c>
      <c r="X509" s="34">
        <v>4091.817475715121</v>
      </c>
      <c r="Y509" s="33">
        <v>30394.150473008274</v>
      </c>
      <c r="Z509" s="144">
        <v>0</v>
      </c>
      <c r="AA509" s="34">
        <v>2161.7589407952146</v>
      </c>
      <c r="AB509" s="34">
        <v>9641.3970689709095</v>
      </c>
      <c r="AC509" s="34">
        <v>5445.04</v>
      </c>
      <c r="AD509" s="34">
        <v>1231.37905908125</v>
      </c>
      <c r="AE509" s="34">
        <v>0</v>
      </c>
      <c r="AF509" s="34">
        <v>18479.575068847374</v>
      </c>
      <c r="AG509" s="136">
        <v>33123</v>
      </c>
      <c r="AH509" s="34">
        <v>34353.199999999997</v>
      </c>
      <c r="AI509" s="34">
        <v>221</v>
      </c>
      <c r="AJ509" s="34">
        <v>1451.2</v>
      </c>
      <c r="AK509" s="34">
        <v>1230.2</v>
      </c>
      <c r="AL509" s="34">
        <v>32902</v>
      </c>
      <c r="AM509" s="34">
        <v>32902</v>
      </c>
      <c r="AN509" s="34">
        <v>0</v>
      </c>
      <c r="AO509" s="34">
        <v>29087.629260000002</v>
      </c>
      <c r="AP509" s="34">
        <v>27857.429260000001</v>
      </c>
      <c r="AQ509" s="34">
        <v>1230.2000000000007</v>
      </c>
      <c r="AR509" s="34">
        <v>-46552</v>
      </c>
      <c r="AS509" s="34">
        <v>0</v>
      </c>
    </row>
    <row r="510" spans="2:45" s="1" customFormat="1" ht="12.75" x14ac:dyDescent="0.2">
      <c r="B510" s="31" t="s">
        <v>3798</v>
      </c>
      <c r="C510" s="32" t="s">
        <v>903</v>
      </c>
      <c r="D510" s="31" t="s">
        <v>904</v>
      </c>
      <c r="E510" s="31" t="s">
        <v>13</v>
      </c>
      <c r="F510" s="31" t="s">
        <v>11</v>
      </c>
      <c r="G510" s="31" t="s">
        <v>18</v>
      </c>
      <c r="H510" s="31" t="s">
        <v>32</v>
      </c>
      <c r="I510" s="31" t="s">
        <v>10</v>
      </c>
      <c r="J510" s="31" t="s">
        <v>22</v>
      </c>
      <c r="K510" s="31" t="s">
        <v>905</v>
      </c>
      <c r="L510" s="33">
        <v>83</v>
      </c>
      <c r="M510" s="150">
        <v>6672.0720190000002</v>
      </c>
      <c r="N510" s="34">
        <v>5999</v>
      </c>
      <c r="O510" s="34">
        <v>0</v>
      </c>
      <c r="P510" s="30">
        <v>10296.895019</v>
      </c>
      <c r="Q510" s="35">
        <v>227.582347</v>
      </c>
      <c r="R510" s="36">
        <v>0</v>
      </c>
      <c r="S510" s="36">
        <v>260.0459897143856</v>
      </c>
      <c r="T510" s="36">
        <v>-5.0824658699459917</v>
      </c>
      <c r="U510" s="37">
        <v>254.96489873606595</v>
      </c>
      <c r="V510" s="38">
        <v>482.54724573606597</v>
      </c>
      <c r="W510" s="34">
        <v>10779.442264736066</v>
      </c>
      <c r="X510" s="34">
        <v>487.58623071438888</v>
      </c>
      <c r="Y510" s="33">
        <v>10291.856034021677</v>
      </c>
      <c r="Z510" s="144">
        <v>0</v>
      </c>
      <c r="AA510" s="34">
        <v>353.81873337174807</v>
      </c>
      <c r="AB510" s="34">
        <v>1647.2810175383315</v>
      </c>
      <c r="AC510" s="34">
        <v>863.58999999999992</v>
      </c>
      <c r="AD510" s="34">
        <v>0</v>
      </c>
      <c r="AE510" s="34">
        <v>68.489999999999995</v>
      </c>
      <c r="AF510" s="34">
        <v>2933.1797509100793</v>
      </c>
      <c r="AG510" s="136">
        <v>0</v>
      </c>
      <c r="AH510" s="34">
        <v>811.82299999999987</v>
      </c>
      <c r="AI510" s="34">
        <v>0</v>
      </c>
      <c r="AJ510" s="34">
        <v>0</v>
      </c>
      <c r="AK510" s="34">
        <v>0</v>
      </c>
      <c r="AL510" s="34">
        <v>0</v>
      </c>
      <c r="AM510" s="34">
        <v>811.82299999999987</v>
      </c>
      <c r="AN510" s="34">
        <v>811.82299999999987</v>
      </c>
      <c r="AO510" s="34">
        <v>10296.895019</v>
      </c>
      <c r="AP510" s="34">
        <v>9485.0720189999993</v>
      </c>
      <c r="AQ510" s="34">
        <v>811.82300000000032</v>
      </c>
      <c r="AR510" s="34">
        <v>5999</v>
      </c>
      <c r="AS510" s="34">
        <v>0</v>
      </c>
    </row>
    <row r="511" spans="2:45" s="1" customFormat="1" ht="12.75" x14ac:dyDescent="0.2">
      <c r="B511" s="31" t="s">
        <v>3798</v>
      </c>
      <c r="C511" s="32" t="s">
        <v>3185</v>
      </c>
      <c r="D511" s="31" t="s">
        <v>3186</v>
      </c>
      <c r="E511" s="31" t="s">
        <v>13</v>
      </c>
      <c r="F511" s="31" t="s">
        <v>11</v>
      </c>
      <c r="G511" s="31" t="s">
        <v>18</v>
      </c>
      <c r="H511" s="31" t="s">
        <v>32</v>
      </c>
      <c r="I511" s="31" t="s">
        <v>10</v>
      </c>
      <c r="J511" s="31" t="s">
        <v>12</v>
      </c>
      <c r="K511" s="31" t="s">
        <v>3187</v>
      </c>
      <c r="L511" s="33">
        <v>1376</v>
      </c>
      <c r="M511" s="150">
        <v>46182.265225999996</v>
      </c>
      <c r="N511" s="34">
        <v>11975</v>
      </c>
      <c r="O511" s="34">
        <v>0</v>
      </c>
      <c r="P511" s="30">
        <v>46278.705225999991</v>
      </c>
      <c r="Q511" s="35">
        <v>1658.686584</v>
      </c>
      <c r="R511" s="36">
        <v>0</v>
      </c>
      <c r="S511" s="36">
        <v>1756.2414137149601</v>
      </c>
      <c r="T511" s="36">
        <v>995.75858628503988</v>
      </c>
      <c r="U511" s="37">
        <v>2752.0148401688944</v>
      </c>
      <c r="V511" s="38">
        <v>4410.7014241688939</v>
      </c>
      <c r="W511" s="34">
        <v>50689.406650168887</v>
      </c>
      <c r="X511" s="34">
        <v>3292.952650714964</v>
      </c>
      <c r="Y511" s="33">
        <v>47396.453999453923</v>
      </c>
      <c r="Z511" s="144">
        <v>0</v>
      </c>
      <c r="AA511" s="34">
        <v>3330.3432638636618</v>
      </c>
      <c r="AB511" s="34">
        <v>5238.1259336542653</v>
      </c>
      <c r="AC511" s="34">
        <v>5767.8</v>
      </c>
      <c r="AD511" s="34">
        <v>1591.5</v>
      </c>
      <c r="AE511" s="34">
        <v>91.5</v>
      </c>
      <c r="AF511" s="34">
        <v>16019.269197517926</v>
      </c>
      <c r="AG511" s="136">
        <v>8225</v>
      </c>
      <c r="AH511" s="34">
        <v>15485.439999999999</v>
      </c>
      <c r="AI511" s="34">
        <v>88</v>
      </c>
      <c r="AJ511" s="34">
        <v>88</v>
      </c>
      <c r="AK511" s="34">
        <v>0</v>
      </c>
      <c r="AL511" s="34">
        <v>8137</v>
      </c>
      <c r="AM511" s="34">
        <v>15397.439999999999</v>
      </c>
      <c r="AN511" s="34">
        <v>7260.4399999999987</v>
      </c>
      <c r="AO511" s="34">
        <v>46278.705225999991</v>
      </c>
      <c r="AP511" s="34">
        <v>39018.265225999989</v>
      </c>
      <c r="AQ511" s="34">
        <v>7260.4400000000023</v>
      </c>
      <c r="AR511" s="34">
        <v>5885</v>
      </c>
      <c r="AS511" s="34">
        <v>6090</v>
      </c>
    </row>
    <row r="512" spans="2:45" s="1" customFormat="1" ht="12.75" x14ac:dyDescent="0.2">
      <c r="B512" s="31" t="s">
        <v>3798</v>
      </c>
      <c r="C512" s="32" t="s">
        <v>1061</v>
      </c>
      <c r="D512" s="31" t="s">
        <v>1062</v>
      </c>
      <c r="E512" s="31" t="s">
        <v>13</v>
      </c>
      <c r="F512" s="31" t="s">
        <v>11</v>
      </c>
      <c r="G512" s="31" t="s">
        <v>18</v>
      </c>
      <c r="H512" s="31" t="s">
        <v>32</v>
      </c>
      <c r="I512" s="31" t="s">
        <v>10</v>
      </c>
      <c r="J512" s="31" t="s">
        <v>22</v>
      </c>
      <c r="K512" s="31" t="s">
        <v>1063</v>
      </c>
      <c r="L512" s="33">
        <v>568</v>
      </c>
      <c r="M512" s="150">
        <v>24876.023534000004</v>
      </c>
      <c r="N512" s="34">
        <v>960</v>
      </c>
      <c r="O512" s="34">
        <v>0</v>
      </c>
      <c r="P512" s="30">
        <v>29378.131534</v>
      </c>
      <c r="Q512" s="35">
        <v>645.62920999999994</v>
      </c>
      <c r="R512" s="36">
        <v>0</v>
      </c>
      <c r="S512" s="36">
        <v>737.72543885742618</v>
      </c>
      <c r="T512" s="36">
        <v>398.27456114257382</v>
      </c>
      <c r="U512" s="37">
        <v>1136.0061258836713</v>
      </c>
      <c r="V512" s="38">
        <v>1781.6353358836714</v>
      </c>
      <c r="W512" s="34">
        <v>31159.766869883671</v>
      </c>
      <c r="X512" s="34">
        <v>1383.2351978574261</v>
      </c>
      <c r="Y512" s="33">
        <v>29776.531672026245</v>
      </c>
      <c r="Z512" s="144">
        <v>0</v>
      </c>
      <c r="AA512" s="34">
        <v>300.16118864798244</v>
      </c>
      <c r="AB512" s="34">
        <v>5017.1055145930331</v>
      </c>
      <c r="AC512" s="34">
        <v>4797.12</v>
      </c>
      <c r="AD512" s="34">
        <v>1529.598010425</v>
      </c>
      <c r="AE512" s="34">
        <v>1291.49</v>
      </c>
      <c r="AF512" s="34">
        <v>12935.474713666015</v>
      </c>
      <c r="AG512" s="136">
        <v>186</v>
      </c>
      <c r="AH512" s="34">
        <v>5899.1079999999993</v>
      </c>
      <c r="AI512" s="34">
        <v>186</v>
      </c>
      <c r="AJ512" s="34">
        <v>343.5</v>
      </c>
      <c r="AK512" s="34">
        <v>157.5</v>
      </c>
      <c r="AL512" s="34">
        <v>0</v>
      </c>
      <c r="AM512" s="34">
        <v>5555.6079999999993</v>
      </c>
      <c r="AN512" s="34">
        <v>5555.6079999999993</v>
      </c>
      <c r="AO512" s="34">
        <v>29378.131534</v>
      </c>
      <c r="AP512" s="34">
        <v>23665.023534</v>
      </c>
      <c r="AQ512" s="34">
        <v>5713.1080000000002</v>
      </c>
      <c r="AR512" s="34">
        <v>-49</v>
      </c>
      <c r="AS512" s="34">
        <v>1009</v>
      </c>
    </row>
    <row r="513" spans="2:45" s="1" customFormat="1" ht="12.75" x14ac:dyDescent="0.2">
      <c r="B513" s="31" t="s">
        <v>3798</v>
      </c>
      <c r="C513" s="32" t="s">
        <v>177</v>
      </c>
      <c r="D513" s="31" t="s">
        <v>178</v>
      </c>
      <c r="E513" s="31" t="s">
        <v>13</v>
      </c>
      <c r="F513" s="31" t="s">
        <v>11</v>
      </c>
      <c r="G513" s="31" t="s">
        <v>18</v>
      </c>
      <c r="H513" s="31" t="s">
        <v>32</v>
      </c>
      <c r="I513" s="31" t="s">
        <v>10</v>
      </c>
      <c r="J513" s="31" t="s">
        <v>15</v>
      </c>
      <c r="K513" s="31" t="s">
        <v>179</v>
      </c>
      <c r="L513" s="33">
        <v>22308</v>
      </c>
      <c r="M513" s="150">
        <v>1198003.269872</v>
      </c>
      <c r="N513" s="34">
        <v>-886118</v>
      </c>
      <c r="O513" s="34">
        <v>654303.43309943168</v>
      </c>
      <c r="P513" s="30">
        <v>380219.26987199998</v>
      </c>
      <c r="Q513" s="35">
        <v>64135.423486</v>
      </c>
      <c r="R513" s="36">
        <v>0</v>
      </c>
      <c r="S513" s="36">
        <v>29913.549408011488</v>
      </c>
      <c r="T513" s="36">
        <v>193672.01088605853</v>
      </c>
      <c r="U513" s="37">
        <v>223586.76597992651</v>
      </c>
      <c r="V513" s="38">
        <v>287722.18946592649</v>
      </c>
      <c r="W513" s="34">
        <v>667941.45933792647</v>
      </c>
      <c r="X513" s="34">
        <v>292211.0006134432</v>
      </c>
      <c r="Y513" s="33">
        <v>375730.45872448327</v>
      </c>
      <c r="Z513" s="144">
        <v>0</v>
      </c>
      <c r="AA513" s="34">
        <v>156819.33688449586</v>
      </c>
      <c r="AB513" s="34">
        <v>249824.24435460535</v>
      </c>
      <c r="AC513" s="34">
        <v>93508.73</v>
      </c>
      <c r="AD513" s="34">
        <v>21326.743735223925</v>
      </c>
      <c r="AE513" s="34">
        <v>4242.43</v>
      </c>
      <c r="AF513" s="34">
        <v>525721.48497432517</v>
      </c>
      <c r="AG513" s="136">
        <v>447930</v>
      </c>
      <c r="AH513" s="34">
        <v>447930</v>
      </c>
      <c r="AI513" s="34">
        <v>164590</v>
      </c>
      <c r="AJ513" s="34">
        <v>164590</v>
      </c>
      <c r="AK513" s="34">
        <v>0</v>
      </c>
      <c r="AL513" s="34">
        <v>283340</v>
      </c>
      <c r="AM513" s="34">
        <v>283340</v>
      </c>
      <c r="AN513" s="34">
        <v>0</v>
      </c>
      <c r="AO513" s="34">
        <v>380219.26987199998</v>
      </c>
      <c r="AP513" s="34">
        <v>380219.26987199998</v>
      </c>
      <c r="AQ513" s="34">
        <v>0</v>
      </c>
      <c r="AR513" s="34">
        <v>-886118</v>
      </c>
      <c r="AS513" s="34">
        <v>0</v>
      </c>
    </row>
    <row r="514" spans="2:45" s="1" customFormat="1" ht="12.75" x14ac:dyDescent="0.2">
      <c r="B514" s="31" t="s">
        <v>3798</v>
      </c>
      <c r="C514" s="32" t="s">
        <v>1094</v>
      </c>
      <c r="D514" s="31" t="s">
        <v>1095</v>
      </c>
      <c r="E514" s="31" t="s">
        <v>13</v>
      </c>
      <c r="F514" s="31" t="s">
        <v>11</v>
      </c>
      <c r="G514" s="31" t="s">
        <v>18</v>
      </c>
      <c r="H514" s="31" t="s">
        <v>32</v>
      </c>
      <c r="I514" s="31" t="s">
        <v>10</v>
      </c>
      <c r="J514" s="31" t="s">
        <v>22</v>
      </c>
      <c r="K514" s="31" t="s">
        <v>1096</v>
      </c>
      <c r="L514" s="33">
        <v>609</v>
      </c>
      <c r="M514" s="150">
        <v>22183.809950000003</v>
      </c>
      <c r="N514" s="34">
        <v>-12769</v>
      </c>
      <c r="O514" s="34">
        <v>4513.1967364674192</v>
      </c>
      <c r="P514" s="30">
        <v>17589.819945000003</v>
      </c>
      <c r="Q514" s="35">
        <v>1752.722393</v>
      </c>
      <c r="R514" s="36">
        <v>0</v>
      </c>
      <c r="S514" s="36">
        <v>737.10656685742595</v>
      </c>
      <c r="T514" s="36">
        <v>480.89343314257405</v>
      </c>
      <c r="U514" s="37">
        <v>1218.0065680689365</v>
      </c>
      <c r="V514" s="38">
        <v>2970.7289610689368</v>
      </c>
      <c r="W514" s="34">
        <v>20560.54890606894</v>
      </c>
      <c r="X514" s="34">
        <v>1382.0748128574269</v>
      </c>
      <c r="Y514" s="33">
        <v>19178.474093211513</v>
      </c>
      <c r="Z514" s="144">
        <v>0</v>
      </c>
      <c r="AA514" s="34">
        <v>1854.6994566820072</v>
      </c>
      <c r="AB514" s="34">
        <v>8287.2527343357469</v>
      </c>
      <c r="AC514" s="34">
        <v>2552.75</v>
      </c>
      <c r="AD514" s="34">
        <v>251.5</v>
      </c>
      <c r="AE514" s="34">
        <v>0</v>
      </c>
      <c r="AF514" s="34">
        <v>12946.202191017754</v>
      </c>
      <c r="AG514" s="136">
        <v>1462</v>
      </c>
      <c r="AH514" s="34">
        <v>8175.0099949999994</v>
      </c>
      <c r="AI514" s="34">
        <v>0</v>
      </c>
      <c r="AJ514" s="34">
        <v>2218.3809950000004</v>
      </c>
      <c r="AK514" s="34">
        <v>2218.3809950000004</v>
      </c>
      <c r="AL514" s="34">
        <v>1462</v>
      </c>
      <c r="AM514" s="34">
        <v>5956.628999999999</v>
      </c>
      <c r="AN514" s="34">
        <v>4494.628999999999</v>
      </c>
      <c r="AO514" s="34">
        <v>17589.819945000003</v>
      </c>
      <c r="AP514" s="34">
        <v>10876.809950000004</v>
      </c>
      <c r="AQ514" s="34">
        <v>6713.0099950000003</v>
      </c>
      <c r="AR514" s="34">
        <v>-12769</v>
      </c>
      <c r="AS514" s="34">
        <v>0</v>
      </c>
    </row>
    <row r="515" spans="2:45" s="1" customFormat="1" ht="12.75" x14ac:dyDescent="0.2">
      <c r="B515" s="31" t="s">
        <v>3798</v>
      </c>
      <c r="C515" s="32" t="s">
        <v>909</v>
      </c>
      <c r="D515" s="31" t="s">
        <v>910</v>
      </c>
      <c r="E515" s="31" t="s">
        <v>13</v>
      </c>
      <c r="F515" s="31" t="s">
        <v>11</v>
      </c>
      <c r="G515" s="31" t="s">
        <v>18</v>
      </c>
      <c r="H515" s="31" t="s">
        <v>32</v>
      </c>
      <c r="I515" s="31" t="s">
        <v>10</v>
      </c>
      <c r="J515" s="31" t="s">
        <v>12</v>
      </c>
      <c r="K515" s="31" t="s">
        <v>911</v>
      </c>
      <c r="L515" s="33">
        <v>1978</v>
      </c>
      <c r="M515" s="150">
        <v>92603.552185000008</v>
      </c>
      <c r="N515" s="34">
        <v>8635</v>
      </c>
      <c r="O515" s="34">
        <v>0</v>
      </c>
      <c r="P515" s="30">
        <v>95836.372185000015</v>
      </c>
      <c r="Q515" s="35">
        <v>4573.1513839999998</v>
      </c>
      <c r="R515" s="36">
        <v>0</v>
      </c>
      <c r="S515" s="36">
        <v>4427.5020948588435</v>
      </c>
      <c r="T515" s="36">
        <v>-25.481079118905654</v>
      </c>
      <c r="U515" s="37">
        <v>4402.0447536524916</v>
      </c>
      <c r="V515" s="38">
        <v>8975.1961376524923</v>
      </c>
      <c r="W515" s="34">
        <v>104811.56832265251</v>
      </c>
      <c r="X515" s="34">
        <v>8301.5664278588665</v>
      </c>
      <c r="Y515" s="33">
        <v>96510.001894793648</v>
      </c>
      <c r="Z515" s="144">
        <v>0</v>
      </c>
      <c r="AA515" s="34">
        <v>11274.66758113745</v>
      </c>
      <c r="AB515" s="34">
        <v>16851.196115863215</v>
      </c>
      <c r="AC515" s="34">
        <v>8291.2099999999991</v>
      </c>
      <c r="AD515" s="34">
        <v>3046.0371485281203</v>
      </c>
      <c r="AE515" s="34">
        <v>7067.86</v>
      </c>
      <c r="AF515" s="34">
        <v>46530.970845528784</v>
      </c>
      <c r="AG515" s="136">
        <v>1576</v>
      </c>
      <c r="AH515" s="34">
        <v>23709.82</v>
      </c>
      <c r="AI515" s="34">
        <v>1576</v>
      </c>
      <c r="AJ515" s="34">
        <v>1576</v>
      </c>
      <c r="AK515" s="34">
        <v>0</v>
      </c>
      <c r="AL515" s="34">
        <v>0</v>
      </c>
      <c r="AM515" s="34">
        <v>22133.82</v>
      </c>
      <c r="AN515" s="34">
        <v>22133.82</v>
      </c>
      <c r="AO515" s="34">
        <v>95836.372185000015</v>
      </c>
      <c r="AP515" s="34">
        <v>73702.552185000008</v>
      </c>
      <c r="AQ515" s="34">
        <v>22133.820000000007</v>
      </c>
      <c r="AR515" s="34">
        <v>8635</v>
      </c>
      <c r="AS515" s="34">
        <v>0</v>
      </c>
    </row>
    <row r="516" spans="2:45" s="1" customFormat="1" ht="12.75" x14ac:dyDescent="0.2">
      <c r="B516" s="31" t="s">
        <v>3798</v>
      </c>
      <c r="C516" s="32" t="s">
        <v>1410</v>
      </c>
      <c r="D516" s="31" t="s">
        <v>1411</v>
      </c>
      <c r="E516" s="31" t="s">
        <v>13</v>
      </c>
      <c r="F516" s="31" t="s">
        <v>11</v>
      </c>
      <c r="G516" s="31" t="s">
        <v>18</v>
      </c>
      <c r="H516" s="31" t="s">
        <v>32</v>
      </c>
      <c r="I516" s="31" t="s">
        <v>10</v>
      </c>
      <c r="J516" s="31" t="s">
        <v>12</v>
      </c>
      <c r="K516" s="31" t="s">
        <v>1412</v>
      </c>
      <c r="L516" s="33">
        <v>4679</v>
      </c>
      <c r="M516" s="150">
        <v>101338.95245500001</v>
      </c>
      <c r="N516" s="34">
        <v>-101715</v>
      </c>
      <c r="O516" s="34">
        <v>71809.193315448225</v>
      </c>
      <c r="P516" s="30">
        <v>57981.962455000001</v>
      </c>
      <c r="Q516" s="35">
        <v>6347.9156810000004</v>
      </c>
      <c r="R516" s="36">
        <v>0</v>
      </c>
      <c r="S516" s="36">
        <v>3222.3044400012373</v>
      </c>
      <c r="T516" s="36">
        <v>8744.2012647303327</v>
      </c>
      <c r="U516" s="37">
        <v>11966.570234152257</v>
      </c>
      <c r="V516" s="38">
        <v>18314.485915152258</v>
      </c>
      <c r="W516" s="34">
        <v>76296.448370152255</v>
      </c>
      <c r="X516" s="34">
        <v>16340.652389449453</v>
      </c>
      <c r="Y516" s="33">
        <v>59955.795980702802</v>
      </c>
      <c r="Z516" s="144">
        <v>2757.3540335354724</v>
      </c>
      <c r="AA516" s="34">
        <v>17375.703317113454</v>
      </c>
      <c r="AB516" s="34">
        <v>24594.768333401833</v>
      </c>
      <c r="AC516" s="34">
        <v>19613.03</v>
      </c>
      <c r="AD516" s="34">
        <v>3654.4016493999993</v>
      </c>
      <c r="AE516" s="34">
        <v>624.74</v>
      </c>
      <c r="AF516" s="34">
        <v>68619.997333450767</v>
      </c>
      <c r="AG516" s="136">
        <v>10248</v>
      </c>
      <c r="AH516" s="34">
        <v>58358.009999999995</v>
      </c>
      <c r="AI516" s="34">
        <v>0</v>
      </c>
      <c r="AJ516" s="34">
        <v>6000</v>
      </c>
      <c r="AK516" s="34">
        <v>6000</v>
      </c>
      <c r="AL516" s="34">
        <v>10248</v>
      </c>
      <c r="AM516" s="34">
        <v>52358.009999999995</v>
      </c>
      <c r="AN516" s="34">
        <v>42110.009999999995</v>
      </c>
      <c r="AO516" s="34">
        <v>57981.962455000001</v>
      </c>
      <c r="AP516" s="34">
        <v>9871.952455000006</v>
      </c>
      <c r="AQ516" s="34">
        <v>48110.009999999995</v>
      </c>
      <c r="AR516" s="34">
        <v>-101715</v>
      </c>
      <c r="AS516" s="34">
        <v>0</v>
      </c>
    </row>
    <row r="517" spans="2:45" s="1" customFormat="1" ht="12.75" x14ac:dyDescent="0.2">
      <c r="B517" s="31" t="s">
        <v>3798</v>
      </c>
      <c r="C517" s="32" t="s">
        <v>561</v>
      </c>
      <c r="D517" s="31" t="s">
        <v>562</v>
      </c>
      <c r="E517" s="31" t="s">
        <v>13</v>
      </c>
      <c r="F517" s="31" t="s">
        <v>11</v>
      </c>
      <c r="G517" s="31" t="s">
        <v>18</v>
      </c>
      <c r="H517" s="31" t="s">
        <v>32</v>
      </c>
      <c r="I517" s="31" t="s">
        <v>10</v>
      </c>
      <c r="J517" s="31" t="s">
        <v>22</v>
      </c>
      <c r="K517" s="31" t="s">
        <v>563</v>
      </c>
      <c r="L517" s="33">
        <v>546</v>
      </c>
      <c r="M517" s="150">
        <v>37995.197906000001</v>
      </c>
      <c r="N517" s="34">
        <v>6406</v>
      </c>
      <c r="O517" s="34">
        <v>0</v>
      </c>
      <c r="P517" s="30">
        <v>25556.197906000001</v>
      </c>
      <c r="Q517" s="35">
        <v>0</v>
      </c>
      <c r="R517" s="36">
        <v>0</v>
      </c>
      <c r="S517" s="36">
        <v>128.5780274286208</v>
      </c>
      <c r="T517" s="36">
        <v>963.42197257137923</v>
      </c>
      <c r="U517" s="37">
        <v>1092.0058886135291</v>
      </c>
      <c r="V517" s="38">
        <v>1092.0058886135291</v>
      </c>
      <c r="W517" s="34">
        <v>26648.203794613531</v>
      </c>
      <c r="X517" s="34">
        <v>128.57802742862259</v>
      </c>
      <c r="Y517" s="33">
        <v>26519.625767184909</v>
      </c>
      <c r="Z517" s="144">
        <v>0</v>
      </c>
      <c r="AA517" s="34">
        <v>3272.7093142980307</v>
      </c>
      <c r="AB517" s="34">
        <v>6606.118307055156</v>
      </c>
      <c r="AC517" s="34">
        <v>4639.1900000000005</v>
      </c>
      <c r="AD517" s="34">
        <v>1124.5</v>
      </c>
      <c r="AE517" s="34">
        <v>248.34</v>
      </c>
      <c r="AF517" s="34">
        <v>15890.857621353187</v>
      </c>
      <c r="AG517" s="136">
        <v>12000</v>
      </c>
      <c r="AH517" s="34">
        <v>12000</v>
      </c>
      <c r="AI517" s="34">
        <v>0</v>
      </c>
      <c r="AJ517" s="34">
        <v>0</v>
      </c>
      <c r="AK517" s="34">
        <v>0</v>
      </c>
      <c r="AL517" s="34">
        <v>12000</v>
      </c>
      <c r="AM517" s="34">
        <v>12000</v>
      </c>
      <c r="AN517" s="34">
        <v>0</v>
      </c>
      <c r="AO517" s="34">
        <v>25556.197906000001</v>
      </c>
      <c r="AP517" s="34">
        <v>25556.197906000001</v>
      </c>
      <c r="AQ517" s="34">
        <v>0</v>
      </c>
      <c r="AR517" s="34">
        <v>6406</v>
      </c>
      <c r="AS517" s="34">
        <v>0</v>
      </c>
    </row>
    <row r="518" spans="2:45" s="1" customFormat="1" ht="12.75" x14ac:dyDescent="0.2">
      <c r="B518" s="31" t="s">
        <v>3798</v>
      </c>
      <c r="C518" s="32" t="s">
        <v>801</v>
      </c>
      <c r="D518" s="31" t="s">
        <v>802</v>
      </c>
      <c r="E518" s="31" t="s">
        <v>13</v>
      </c>
      <c r="F518" s="31" t="s">
        <v>11</v>
      </c>
      <c r="G518" s="31" t="s">
        <v>18</v>
      </c>
      <c r="H518" s="31" t="s">
        <v>32</v>
      </c>
      <c r="I518" s="31" t="s">
        <v>10</v>
      </c>
      <c r="J518" s="31" t="s">
        <v>22</v>
      </c>
      <c r="K518" s="31" t="s">
        <v>803</v>
      </c>
      <c r="L518" s="33">
        <v>849</v>
      </c>
      <c r="M518" s="150">
        <v>33586.963925999997</v>
      </c>
      <c r="N518" s="34">
        <v>-13093</v>
      </c>
      <c r="O518" s="34">
        <v>3463.3331888720691</v>
      </c>
      <c r="P518" s="30">
        <v>13648.963925999997</v>
      </c>
      <c r="Q518" s="35">
        <v>1995.2341180000001</v>
      </c>
      <c r="R518" s="36">
        <v>0</v>
      </c>
      <c r="S518" s="36">
        <v>898.42508228605925</v>
      </c>
      <c r="T518" s="36">
        <v>799.57491771394075</v>
      </c>
      <c r="U518" s="37">
        <v>1698.0091564704876</v>
      </c>
      <c r="V518" s="38">
        <v>3693.2432744704874</v>
      </c>
      <c r="W518" s="34">
        <v>17342.207200470482</v>
      </c>
      <c r="X518" s="34">
        <v>1684.5470292860555</v>
      </c>
      <c r="Y518" s="33">
        <v>15657.660171184427</v>
      </c>
      <c r="Z518" s="144">
        <v>175.75704346560335</v>
      </c>
      <c r="AA518" s="34">
        <v>577.53992238264209</v>
      </c>
      <c r="AB518" s="34">
        <v>4323.1145873491105</v>
      </c>
      <c r="AC518" s="34">
        <v>5037.5600000000004</v>
      </c>
      <c r="AD518" s="34">
        <v>0</v>
      </c>
      <c r="AE518" s="34">
        <v>79</v>
      </c>
      <c r="AF518" s="34">
        <v>10192.971553197356</v>
      </c>
      <c r="AG518" s="136">
        <v>26246</v>
      </c>
      <c r="AH518" s="34">
        <v>26246</v>
      </c>
      <c r="AI518" s="34">
        <v>5639</v>
      </c>
      <c r="AJ518" s="34">
        <v>5639</v>
      </c>
      <c r="AK518" s="34">
        <v>0</v>
      </c>
      <c r="AL518" s="34">
        <v>20607</v>
      </c>
      <c r="AM518" s="34">
        <v>20607</v>
      </c>
      <c r="AN518" s="34">
        <v>0</v>
      </c>
      <c r="AO518" s="34">
        <v>13648.963925999997</v>
      </c>
      <c r="AP518" s="34">
        <v>13648.963925999997</v>
      </c>
      <c r="AQ518" s="34">
        <v>0</v>
      </c>
      <c r="AR518" s="34">
        <v>-13093</v>
      </c>
      <c r="AS518" s="34">
        <v>0</v>
      </c>
    </row>
    <row r="519" spans="2:45" s="1" customFormat="1" ht="12.75" x14ac:dyDescent="0.2">
      <c r="B519" s="31" t="s">
        <v>3798</v>
      </c>
      <c r="C519" s="32" t="s">
        <v>384</v>
      </c>
      <c r="D519" s="31" t="s">
        <v>385</v>
      </c>
      <c r="E519" s="31" t="s">
        <v>13</v>
      </c>
      <c r="F519" s="31" t="s">
        <v>11</v>
      </c>
      <c r="G519" s="31" t="s">
        <v>18</v>
      </c>
      <c r="H519" s="31" t="s">
        <v>32</v>
      </c>
      <c r="I519" s="31" t="s">
        <v>10</v>
      </c>
      <c r="J519" s="31" t="s">
        <v>22</v>
      </c>
      <c r="K519" s="31" t="s">
        <v>386</v>
      </c>
      <c r="L519" s="33">
        <v>738</v>
      </c>
      <c r="M519" s="150">
        <v>19610.849983</v>
      </c>
      <c r="N519" s="34">
        <v>18793</v>
      </c>
      <c r="O519" s="34">
        <v>0</v>
      </c>
      <c r="P519" s="30">
        <v>41566.849983</v>
      </c>
      <c r="Q519" s="35">
        <v>767.86485800000003</v>
      </c>
      <c r="R519" s="36">
        <v>0</v>
      </c>
      <c r="S519" s="36">
        <v>615.53598171452199</v>
      </c>
      <c r="T519" s="36">
        <v>860.46401828547801</v>
      </c>
      <c r="U519" s="37">
        <v>1476.0079593347702</v>
      </c>
      <c r="V519" s="38">
        <v>2243.8728173347704</v>
      </c>
      <c r="W519" s="34">
        <v>43810.72280033477</v>
      </c>
      <c r="X519" s="34">
        <v>1154.1299657145209</v>
      </c>
      <c r="Y519" s="33">
        <v>42656.592834620249</v>
      </c>
      <c r="Z519" s="144">
        <v>0</v>
      </c>
      <c r="AA519" s="34">
        <v>576.37821163828073</v>
      </c>
      <c r="AB519" s="34">
        <v>4120.8442379878852</v>
      </c>
      <c r="AC519" s="34">
        <v>3093.48</v>
      </c>
      <c r="AD519" s="34">
        <v>825</v>
      </c>
      <c r="AE519" s="34">
        <v>77</v>
      </c>
      <c r="AF519" s="34">
        <v>8692.7024496261656</v>
      </c>
      <c r="AG519" s="136">
        <v>18499</v>
      </c>
      <c r="AH519" s="34">
        <v>18499</v>
      </c>
      <c r="AI519" s="34">
        <v>0</v>
      </c>
      <c r="AJ519" s="34">
        <v>0</v>
      </c>
      <c r="AK519" s="34">
        <v>0</v>
      </c>
      <c r="AL519" s="34">
        <v>18499</v>
      </c>
      <c r="AM519" s="34">
        <v>18499</v>
      </c>
      <c r="AN519" s="34">
        <v>0</v>
      </c>
      <c r="AO519" s="34">
        <v>41566.849983</v>
      </c>
      <c r="AP519" s="34">
        <v>41566.849983</v>
      </c>
      <c r="AQ519" s="34">
        <v>0</v>
      </c>
      <c r="AR519" s="34">
        <v>18793</v>
      </c>
      <c r="AS519" s="34">
        <v>0</v>
      </c>
    </row>
    <row r="520" spans="2:45" s="1" customFormat="1" ht="12.75" x14ac:dyDescent="0.2">
      <c r="B520" s="31" t="s">
        <v>3798</v>
      </c>
      <c r="C520" s="32" t="s">
        <v>2216</v>
      </c>
      <c r="D520" s="31" t="s">
        <v>2217</v>
      </c>
      <c r="E520" s="31" t="s">
        <v>13</v>
      </c>
      <c r="F520" s="31" t="s">
        <v>11</v>
      </c>
      <c r="G520" s="31" t="s">
        <v>18</v>
      </c>
      <c r="H520" s="31" t="s">
        <v>32</v>
      </c>
      <c r="I520" s="31" t="s">
        <v>10</v>
      </c>
      <c r="J520" s="31" t="s">
        <v>22</v>
      </c>
      <c r="K520" s="31" t="s">
        <v>2218</v>
      </c>
      <c r="L520" s="33">
        <v>478</v>
      </c>
      <c r="M520" s="150">
        <v>24173.376272999998</v>
      </c>
      <c r="N520" s="34">
        <v>-3893</v>
      </c>
      <c r="O520" s="34">
        <v>1809.0200613389609</v>
      </c>
      <c r="P520" s="30">
        <v>14419.794273</v>
      </c>
      <c r="Q520" s="35">
        <v>1835.161975</v>
      </c>
      <c r="R520" s="36">
        <v>0</v>
      </c>
      <c r="S520" s="36">
        <v>1675.7682788577865</v>
      </c>
      <c r="T520" s="36">
        <v>-38.897966012950519</v>
      </c>
      <c r="U520" s="37">
        <v>1636.8791396732881</v>
      </c>
      <c r="V520" s="38">
        <v>3472.0411146732881</v>
      </c>
      <c r="W520" s="34">
        <v>17891.835387673287</v>
      </c>
      <c r="X520" s="34">
        <v>3142.0655228577816</v>
      </c>
      <c r="Y520" s="33">
        <v>14749.769864815506</v>
      </c>
      <c r="Z520" s="144">
        <v>2357.4466416923437</v>
      </c>
      <c r="AA520" s="34">
        <v>862.61208187387683</v>
      </c>
      <c r="AB520" s="34">
        <v>2880.2172744856489</v>
      </c>
      <c r="AC520" s="34">
        <v>2641.04</v>
      </c>
      <c r="AD520" s="34">
        <v>482</v>
      </c>
      <c r="AE520" s="34">
        <v>422.99</v>
      </c>
      <c r="AF520" s="34">
        <v>9646.3059980518683</v>
      </c>
      <c r="AG520" s="136">
        <v>0</v>
      </c>
      <c r="AH520" s="34">
        <v>5472.4179999999997</v>
      </c>
      <c r="AI520" s="34">
        <v>0</v>
      </c>
      <c r="AJ520" s="34">
        <v>797.1</v>
      </c>
      <c r="AK520" s="34">
        <v>797.1</v>
      </c>
      <c r="AL520" s="34">
        <v>0</v>
      </c>
      <c r="AM520" s="34">
        <v>4675.3179999999993</v>
      </c>
      <c r="AN520" s="34">
        <v>4675.3179999999993</v>
      </c>
      <c r="AO520" s="34">
        <v>14419.794273</v>
      </c>
      <c r="AP520" s="34">
        <v>8947.3762729999999</v>
      </c>
      <c r="AQ520" s="34">
        <v>5472.4179999999978</v>
      </c>
      <c r="AR520" s="34">
        <v>-3893</v>
      </c>
      <c r="AS520" s="34">
        <v>0</v>
      </c>
    </row>
    <row r="521" spans="2:45" s="1" customFormat="1" ht="12.75" x14ac:dyDescent="0.2">
      <c r="B521" s="31" t="s">
        <v>3798</v>
      </c>
      <c r="C521" s="32" t="s">
        <v>2687</v>
      </c>
      <c r="D521" s="31" t="s">
        <v>2688</v>
      </c>
      <c r="E521" s="31" t="s">
        <v>13</v>
      </c>
      <c r="F521" s="31" t="s">
        <v>11</v>
      </c>
      <c r="G521" s="31" t="s">
        <v>18</v>
      </c>
      <c r="H521" s="31" t="s">
        <v>32</v>
      </c>
      <c r="I521" s="31" t="s">
        <v>10</v>
      </c>
      <c r="J521" s="31" t="s">
        <v>22</v>
      </c>
      <c r="K521" s="31" t="s">
        <v>2689</v>
      </c>
      <c r="L521" s="33">
        <v>228</v>
      </c>
      <c r="M521" s="150">
        <v>17962.233521999999</v>
      </c>
      <c r="N521" s="34">
        <v>2278</v>
      </c>
      <c r="O521" s="34">
        <v>0</v>
      </c>
      <c r="P521" s="30">
        <v>12373.301521999998</v>
      </c>
      <c r="Q521" s="35">
        <v>820.13401799999997</v>
      </c>
      <c r="R521" s="36">
        <v>0</v>
      </c>
      <c r="S521" s="36">
        <v>166.68196914292116</v>
      </c>
      <c r="T521" s="36">
        <v>289.31803085707884</v>
      </c>
      <c r="U521" s="37">
        <v>456.00245898147375</v>
      </c>
      <c r="V521" s="38">
        <v>1276.1364769814736</v>
      </c>
      <c r="W521" s="34">
        <v>13649.437998981472</v>
      </c>
      <c r="X521" s="34">
        <v>312.5286921429215</v>
      </c>
      <c r="Y521" s="33">
        <v>13336.90930683855</v>
      </c>
      <c r="Z521" s="144">
        <v>0</v>
      </c>
      <c r="AA521" s="34">
        <v>5288.5034500108268</v>
      </c>
      <c r="AB521" s="34">
        <v>1466.072716810462</v>
      </c>
      <c r="AC521" s="34">
        <v>2274.9899999999998</v>
      </c>
      <c r="AD521" s="34">
        <v>568</v>
      </c>
      <c r="AE521" s="34">
        <v>0</v>
      </c>
      <c r="AF521" s="34">
        <v>9597.5661668212888</v>
      </c>
      <c r="AG521" s="136">
        <v>0</v>
      </c>
      <c r="AH521" s="34">
        <v>2230.0679999999998</v>
      </c>
      <c r="AI521" s="34">
        <v>0</v>
      </c>
      <c r="AJ521" s="34">
        <v>0</v>
      </c>
      <c r="AK521" s="34">
        <v>0</v>
      </c>
      <c r="AL521" s="34">
        <v>0</v>
      </c>
      <c r="AM521" s="34">
        <v>2230.0679999999998</v>
      </c>
      <c r="AN521" s="34">
        <v>2230.0679999999998</v>
      </c>
      <c r="AO521" s="34">
        <v>12373.301521999998</v>
      </c>
      <c r="AP521" s="34">
        <v>10143.233521999999</v>
      </c>
      <c r="AQ521" s="34">
        <v>2230.0679999999993</v>
      </c>
      <c r="AR521" s="34">
        <v>2278</v>
      </c>
      <c r="AS521" s="34">
        <v>0</v>
      </c>
    </row>
    <row r="522" spans="2:45" s="1" customFormat="1" ht="12.75" x14ac:dyDescent="0.2">
      <c r="B522" s="31" t="s">
        <v>3798</v>
      </c>
      <c r="C522" s="32" t="s">
        <v>3611</v>
      </c>
      <c r="D522" s="31" t="s">
        <v>3612</v>
      </c>
      <c r="E522" s="31" t="s">
        <v>13</v>
      </c>
      <c r="F522" s="31" t="s">
        <v>11</v>
      </c>
      <c r="G522" s="31" t="s">
        <v>18</v>
      </c>
      <c r="H522" s="31" t="s">
        <v>32</v>
      </c>
      <c r="I522" s="31" t="s">
        <v>10</v>
      </c>
      <c r="J522" s="31" t="s">
        <v>22</v>
      </c>
      <c r="K522" s="31" t="s">
        <v>3613</v>
      </c>
      <c r="L522" s="33">
        <v>510</v>
      </c>
      <c r="M522" s="150">
        <v>41569.884633999995</v>
      </c>
      <c r="N522" s="34">
        <v>-5479</v>
      </c>
      <c r="O522" s="34">
        <v>4355.3999999999996</v>
      </c>
      <c r="P522" s="30">
        <v>28571.794633999991</v>
      </c>
      <c r="Q522" s="35">
        <v>2050.996427</v>
      </c>
      <c r="R522" s="36">
        <v>0</v>
      </c>
      <c r="S522" s="36">
        <v>219.66881714294149</v>
      </c>
      <c r="T522" s="36">
        <v>800.33118285705848</v>
      </c>
      <c r="U522" s="37">
        <v>1020.0055003532965</v>
      </c>
      <c r="V522" s="38">
        <v>3071.0019273532967</v>
      </c>
      <c r="W522" s="34">
        <v>31642.796561353287</v>
      </c>
      <c r="X522" s="34">
        <v>411.87903214294056</v>
      </c>
      <c r="Y522" s="33">
        <v>31230.917529210346</v>
      </c>
      <c r="Z522" s="144">
        <v>0</v>
      </c>
      <c r="AA522" s="34">
        <v>3016.6184041838087</v>
      </c>
      <c r="AB522" s="34">
        <v>3830.4723958709892</v>
      </c>
      <c r="AC522" s="34">
        <v>6582.9699999999993</v>
      </c>
      <c r="AD522" s="34">
        <v>259</v>
      </c>
      <c r="AE522" s="34">
        <v>185.01</v>
      </c>
      <c r="AF522" s="34">
        <v>13874.070800054798</v>
      </c>
      <c r="AG522" s="136">
        <v>0</v>
      </c>
      <c r="AH522" s="34">
        <v>6111.91</v>
      </c>
      <c r="AI522" s="34">
        <v>0</v>
      </c>
      <c r="AJ522" s="34">
        <v>1123.6000000000001</v>
      </c>
      <c r="AK522" s="34">
        <v>1123.6000000000001</v>
      </c>
      <c r="AL522" s="34">
        <v>0</v>
      </c>
      <c r="AM522" s="34">
        <v>4988.3099999999995</v>
      </c>
      <c r="AN522" s="34">
        <v>4988.3099999999995</v>
      </c>
      <c r="AO522" s="34">
        <v>28571.794633999991</v>
      </c>
      <c r="AP522" s="34">
        <v>22459.884633999995</v>
      </c>
      <c r="AQ522" s="34">
        <v>6111.9100000000035</v>
      </c>
      <c r="AR522" s="34">
        <v>-5479</v>
      </c>
      <c r="AS522" s="34">
        <v>0</v>
      </c>
    </row>
    <row r="523" spans="2:45" s="1" customFormat="1" ht="12.75" x14ac:dyDescent="0.2">
      <c r="B523" s="31" t="s">
        <v>3798</v>
      </c>
      <c r="C523" s="32" t="s">
        <v>971</v>
      </c>
      <c r="D523" s="31" t="s">
        <v>972</v>
      </c>
      <c r="E523" s="31" t="s">
        <v>13</v>
      </c>
      <c r="F523" s="31" t="s">
        <v>11</v>
      </c>
      <c r="G523" s="31" t="s">
        <v>18</v>
      </c>
      <c r="H523" s="31" t="s">
        <v>32</v>
      </c>
      <c r="I523" s="31" t="s">
        <v>10</v>
      </c>
      <c r="J523" s="31" t="s">
        <v>12</v>
      </c>
      <c r="K523" s="31" t="s">
        <v>973</v>
      </c>
      <c r="L523" s="33">
        <v>1580</v>
      </c>
      <c r="M523" s="150">
        <v>40344.043418999994</v>
      </c>
      <c r="N523" s="34">
        <v>4184</v>
      </c>
      <c r="O523" s="34">
        <v>0</v>
      </c>
      <c r="P523" s="30">
        <v>33506.243418999991</v>
      </c>
      <c r="Q523" s="35">
        <v>2031.54954</v>
      </c>
      <c r="R523" s="36">
        <v>0</v>
      </c>
      <c r="S523" s="36">
        <v>2117.2360022865273</v>
      </c>
      <c r="T523" s="36">
        <v>1042.7639977134727</v>
      </c>
      <c r="U523" s="37">
        <v>3160.0170403102129</v>
      </c>
      <c r="V523" s="38">
        <v>5191.5665803102129</v>
      </c>
      <c r="W523" s="34">
        <v>38697.809999310208</v>
      </c>
      <c r="X523" s="34">
        <v>3969.8175042865332</v>
      </c>
      <c r="Y523" s="33">
        <v>34727.992495023675</v>
      </c>
      <c r="Z523" s="144">
        <v>0</v>
      </c>
      <c r="AA523" s="34">
        <v>1080.7041834424335</v>
      </c>
      <c r="AB523" s="34">
        <v>8479.2184903067537</v>
      </c>
      <c r="AC523" s="34">
        <v>10251.469999999999</v>
      </c>
      <c r="AD523" s="34">
        <v>1074.8699999999999</v>
      </c>
      <c r="AE523" s="34">
        <v>0</v>
      </c>
      <c r="AF523" s="34">
        <v>20886.262673749185</v>
      </c>
      <c r="AG523" s="136">
        <v>0</v>
      </c>
      <c r="AH523" s="34">
        <v>17680.2</v>
      </c>
      <c r="AI523" s="34">
        <v>0</v>
      </c>
      <c r="AJ523" s="34">
        <v>0</v>
      </c>
      <c r="AK523" s="34">
        <v>0</v>
      </c>
      <c r="AL523" s="34">
        <v>0</v>
      </c>
      <c r="AM523" s="34">
        <v>17680.2</v>
      </c>
      <c r="AN523" s="34">
        <v>17680.2</v>
      </c>
      <c r="AO523" s="34">
        <v>33506.243418999991</v>
      </c>
      <c r="AP523" s="34">
        <v>15826.043418999991</v>
      </c>
      <c r="AQ523" s="34">
        <v>17680.199999999997</v>
      </c>
      <c r="AR523" s="34">
        <v>4184</v>
      </c>
      <c r="AS523" s="34">
        <v>0</v>
      </c>
    </row>
    <row r="524" spans="2:45" s="1" customFormat="1" ht="12.75" x14ac:dyDescent="0.2">
      <c r="B524" s="31" t="s">
        <v>3798</v>
      </c>
      <c r="C524" s="32" t="s">
        <v>2561</v>
      </c>
      <c r="D524" s="31" t="s">
        <v>2562</v>
      </c>
      <c r="E524" s="31" t="s">
        <v>13</v>
      </c>
      <c r="F524" s="31" t="s">
        <v>11</v>
      </c>
      <c r="G524" s="31" t="s">
        <v>18</v>
      </c>
      <c r="H524" s="31" t="s">
        <v>32</v>
      </c>
      <c r="I524" s="31" t="s">
        <v>10</v>
      </c>
      <c r="J524" s="31" t="s">
        <v>22</v>
      </c>
      <c r="K524" s="31" t="s">
        <v>2563</v>
      </c>
      <c r="L524" s="33">
        <v>229</v>
      </c>
      <c r="M524" s="150">
        <v>8680.2110969999994</v>
      </c>
      <c r="N524" s="34">
        <v>6434</v>
      </c>
      <c r="O524" s="34">
        <v>0</v>
      </c>
      <c r="P524" s="30">
        <v>14973.060096999998</v>
      </c>
      <c r="Q524" s="35">
        <v>332.95516500000002</v>
      </c>
      <c r="R524" s="36">
        <v>0</v>
      </c>
      <c r="S524" s="36">
        <v>380.44978628586034</v>
      </c>
      <c r="T524" s="36">
        <v>77.550213714139659</v>
      </c>
      <c r="U524" s="37">
        <v>458.0024697664802</v>
      </c>
      <c r="V524" s="38">
        <v>790.95763476648017</v>
      </c>
      <c r="W524" s="34">
        <v>15764.017731766478</v>
      </c>
      <c r="X524" s="34">
        <v>713.34334928586213</v>
      </c>
      <c r="Y524" s="33">
        <v>15050.674382480616</v>
      </c>
      <c r="Z524" s="144">
        <v>0</v>
      </c>
      <c r="AA524" s="34">
        <v>1879.7192216680539</v>
      </c>
      <c r="AB524" s="34">
        <v>3758.2846275259594</v>
      </c>
      <c r="AC524" s="34">
        <v>1673.6</v>
      </c>
      <c r="AD524" s="34">
        <v>197.36881564999976</v>
      </c>
      <c r="AE524" s="34">
        <v>217.08</v>
      </c>
      <c r="AF524" s="34">
        <v>7726.0526648440118</v>
      </c>
      <c r="AG524" s="136">
        <v>0</v>
      </c>
      <c r="AH524" s="34">
        <v>2239.8489999999997</v>
      </c>
      <c r="AI524" s="34">
        <v>0</v>
      </c>
      <c r="AJ524" s="34">
        <v>0</v>
      </c>
      <c r="AK524" s="34">
        <v>0</v>
      </c>
      <c r="AL524" s="34">
        <v>0</v>
      </c>
      <c r="AM524" s="34">
        <v>2239.8489999999997</v>
      </c>
      <c r="AN524" s="34">
        <v>2239.8489999999997</v>
      </c>
      <c r="AO524" s="34">
        <v>14973.060096999998</v>
      </c>
      <c r="AP524" s="34">
        <v>12733.211096999998</v>
      </c>
      <c r="AQ524" s="34">
        <v>2239.8489999999983</v>
      </c>
      <c r="AR524" s="34">
        <v>6434</v>
      </c>
      <c r="AS524" s="34">
        <v>0</v>
      </c>
    </row>
    <row r="525" spans="2:45" s="1" customFormat="1" ht="12.75" x14ac:dyDescent="0.2">
      <c r="B525" s="31" t="s">
        <v>3798</v>
      </c>
      <c r="C525" s="32" t="s">
        <v>1803</v>
      </c>
      <c r="D525" s="31" t="s">
        <v>1804</v>
      </c>
      <c r="E525" s="31" t="s">
        <v>13</v>
      </c>
      <c r="F525" s="31" t="s">
        <v>11</v>
      </c>
      <c r="G525" s="31" t="s">
        <v>18</v>
      </c>
      <c r="H525" s="31" t="s">
        <v>32</v>
      </c>
      <c r="I525" s="31" t="s">
        <v>10</v>
      </c>
      <c r="J525" s="31" t="s">
        <v>12</v>
      </c>
      <c r="K525" s="31" t="s">
        <v>1805</v>
      </c>
      <c r="L525" s="33">
        <v>2365</v>
      </c>
      <c r="M525" s="150">
        <v>95610.829050999993</v>
      </c>
      <c r="N525" s="34">
        <v>-16796</v>
      </c>
      <c r="O525" s="34">
        <v>7944.2385950757816</v>
      </c>
      <c r="P525" s="30">
        <v>89130.829050999993</v>
      </c>
      <c r="Q525" s="35">
        <v>5407.3732360000004</v>
      </c>
      <c r="R525" s="36">
        <v>0</v>
      </c>
      <c r="S525" s="36">
        <v>4192.0639794301806</v>
      </c>
      <c r="T525" s="36">
        <v>537.93602056981945</v>
      </c>
      <c r="U525" s="37">
        <v>4730.0255065402871</v>
      </c>
      <c r="V525" s="38">
        <v>10137.398742540288</v>
      </c>
      <c r="W525" s="34">
        <v>99268.227793540282</v>
      </c>
      <c r="X525" s="34">
        <v>7860.1199614301877</v>
      </c>
      <c r="Y525" s="33">
        <v>91408.107832110094</v>
      </c>
      <c r="Z525" s="144">
        <v>0</v>
      </c>
      <c r="AA525" s="34">
        <v>2412.1704471892031</v>
      </c>
      <c r="AB525" s="34">
        <v>19131.530334120445</v>
      </c>
      <c r="AC525" s="34">
        <v>9913.4</v>
      </c>
      <c r="AD525" s="34">
        <v>2188.7306872499998</v>
      </c>
      <c r="AE525" s="34">
        <v>1057.9000000000001</v>
      </c>
      <c r="AF525" s="34">
        <v>34703.73146855965</v>
      </c>
      <c r="AG525" s="136">
        <v>37030</v>
      </c>
      <c r="AH525" s="34">
        <v>37030</v>
      </c>
      <c r="AI525" s="34">
        <v>3500</v>
      </c>
      <c r="AJ525" s="34">
        <v>3500</v>
      </c>
      <c r="AK525" s="34">
        <v>0</v>
      </c>
      <c r="AL525" s="34">
        <v>33530</v>
      </c>
      <c r="AM525" s="34">
        <v>33530</v>
      </c>
      <c r="AN525" s="34">
        <v>0</v>
      </c>
      <c r="AO525" s="34">
        <v>89130.829050999993</v>
      </c>
      <c r="AP525" s="34">
        <v>89130.829050999993</v>
      </c>
      <c r="AQ525" s="34">
        <v>0</v>
      </c>
      <c r="AR525" s="34">
        <v>-16796</v>
      </c>
      <c r="AS525" s="34">
        <v>0</v>
      </c>
    </row>
    <row r="526" spans="2:45" s="1" customFormat="1" ht="12.75" x14ac:dyDescent="0.2">
      <c r="B526" s="31" t="s">
        <v>3798</v>
      </c>
      <c r="C526" s="32" t="s">
        <v>2567</v>
      </c>
      <c r="D526" s="31" t="s">
        <v>2568</v>
      </c>
      <c r="E526" s="31" t="s">
        <v>13</v>
      </c>
      <c r="F526" s="31" t="s">
        <v>11</v>
      </c>
      <c r="G526" s="31" t="s">
        <v>18</v>
      </c>
      <c r="H526" s="31" t="s">
        <v>32</v>
      </c>
      <c r="I526" s="31" t="s">
        <v>10</v>
      </c>
      <c r="J526" s="31" t="s">
        <v>12</v>
      </c>
      <c r="K526" s="31" t="s">
        <v>2569</v>
      </c>
      <c r="L526" s="33">
        <v>4064</v>
      </c>
      <c r="M526" s="150">
        <v>240803.16308999999</v>
      </c>
      <c r="N526" s="34">
        <v>-158708.66380000001</v>
      </c>
      <c r="O526" s="34">
        <v>27836.983390175079</v>
      </c>
      <c r="P526" s="30">
        <v>57233.499289999978</v>
      </c>
      <c r="Q526" s="35">
        <v>17525.370154</v>
      </c>
      <c r="R526" s="36">
        <v>0</v>
      </c>
      <c r="S526" s="36">
        <v>4686.7583954303718</v>
      </c>
      <c r="T526" s="36">
        <v>3441.2416045696282</v>
      </c>
      <c r="U526" s="37">
        <v>8128.0438302662678</v>
      </c>
      <c r="V526" s="38">
        <v>25653.41398426627</v>
      </c>
      <c r="W526" s="34">
        <v>82886.913274266248</v>
      </c>
      <c r="X526" s="34">
        <v>8787.6719914303685</v>
      </c>
      <c r="Y526" s="33">
        <v>74099.241282835879</v>
      </c>
      <c r="Z526" s="144">
        <v>0</v>
      </c>
      <c r="AA526" s="34">
        <v>12802.405732326202</v>
      </c>
      <c r="AB526" s="34">
        <v>25071.242562236093</v>
      </c>
      <c r="AC526" s="34">
        <v>17035.12</v>
      </c>
      <c r="AD526" s="34">
        <v>540</v>
      </c>
      <c r="AE526" s="34">
        <v>1322.84</v>
      </c>
      <c r="AF526" s="34">
        <v>56771.608294562291</v>
      </c>
      <c r="AG526" s="136">
        <v>97967</v>
      </c>
      <c r="AH526" s="34">
        <v>100456</v>
      </c>
      <c r="AI526" s="34">
        <v>1986</v>
      </c>
      <c r="AJ526" s="34">
        <v>4475</v>
      </c>
      <c r="AK526" s="34">
        <v>2489</v>
      </c>
      <c r="AL526" s="34">
        <v>95981</v>
      </c>
      <c r="AM526" s="34">
        <v>95981</v>
      </c>
      <c r="AN526" s="34">
        <v>0</v>
      </c>
      <c r="AO526" s="34">
        <v>57233.499289999978</v>
      </c>
      <c r="AP526" s="34">
        <v>54744.499289999978</v>
      </c>
      <c r="AQ526" s="34">
        <v>2489</v>
      </c>
      <c r="AR526" s="34">
        <v>-168247.5638</v>
      </c>
      <c r="AS526" s="34">
        <v>9538.8999999999942</v>
      </c>
    </row>
    <row r="527" spans="2:45" s="1" customFormat="1" ht="12.75" x14ac:dyDescent="0.2">
      <c r="B527" s="31" t="s">
        <v>3798</v>
      </c>
      <c r="C527" s="32" t="s">
        <v>2924</v>
      </c>
      <c r="D527" s="31" t="s">
        <v>2925</v>
      </c>
      <c r="E527" s="31" t="s">
        <v>13</v>
      </c>
      <c r="F527" s="31" t="s">
        <v>11</v>
      </c>
      <c r="G527" s="31" t="s">
        <v>18</v>
      </c>
      <c r="H527" s="31" t="s">
        <v>32</v>
      </c>
      <c r="I527" s="31" t="s">
        <v>10</v>
      </c>
      <c r="J527" s="31" t="s">
        <v>12</v>
      </c>
      <c r="K527" s="31" t="s">
        <v>2926</v>
      </c>
      <c r="L527" s="33">
        <v>2022</v>
      </c>
      <c r="M527" s="150">
        <v>80504.102180000002</v>
      </c>
      <c r="N527" s="34">
        <v>-60874</v>
      </c>
      <c r="O527" s="34">
        <v>14486.943426036582</v>
      </c>
      <c r="P527" s="30">
        <v>149114.50218000001</v>
      </c>
      <c r="Q527" s="35">
        <v>3529.9612969999998</v>
      </c>
      <c r="R527" s="36">
        <v>0</v>
      </c>
      <c r="S527" s="36">
        <v>1789.3273005721157</v>
      </c>
      <c r="T527" s="36">
        <v>2254.6726994278843</v>
      </c>
      <c r="U527" s="37">
        <v>4044.0218072830694</v>
      </c>
      <c r="V527" s="38">
        <v>7573.9831042830692</v>
      </c>
      <c r="W527" s="34">
        <v>156688.48528428309</v>
      </c>
      <c r="X527" s="34">
        <v>3354.9886885721353</v>
      </c>
      <c r="Y527" s="33">
        <v>153333.49659571095</v>
      </c>
      <c r="Z527" s="144">
        <v>0</v>
      </c>
      <c r="AA527" s="34">
        <v>5574.1624501867354</v>
      </c>
      <c r="AB527" s="34">
        <v>10089.666743807275</v>
      </c>
      <c r="AC527" s="34">
        <v>12361.09</v>
      </c>
      <c r="AD527" s="34">
        <v>877.31148212500011</v>
      </c>
      <c r="AE527" s="34">
        <v>0</v>
      </c>
      <c r="AF527" s="34">
        <v>28902.230676119012</v>
      </c>
      <c r="AG527" s="136">
        <v>139587</v>
      </c>
      <c r="AH527" s="34">
        <v>142445.4</v>
      </c>
      <c r="AI527" s="34">
        <v>0</v>
      </c>
      <c r="AJ527" s="34">
        <v>2858.4</v>
      </c>
      <c r="AK527" s="34">
        <v>2858.4</v>
      </c>
      <c r="AL527" s="34">
        <v>139587</v>
      </c>
      <c r="AM527" s="34">
        <v>139587</v>
      </c>
      <c r="AN527" s="34">
        <v>0</v>
      </c>
      <c r="AO527" s="34">
        <v>149114.50218000001</v>
      </c>
      <c r="AP527" s="34">
        <v>146256.10218000002</v>
      </c>
      <c r="AQ527" s="34">
        <v>2858.3999999999942</v>
      </c>
      <c r="AR527" s="34">
        <v>-60874</v>
      </c>
      <c r="AS527" s="34">
        <v>0</v>
      </c>
    </row>
    <row r="528" spans="2:45" s="1" customFormat="1" ht="12.75" x14ac:dyDescent="0.2">
      <c r="B528" s="31" t="s">
        <v>3798</v>
      </c>
      <c r="C528" s="32" t="s">
        <v>1919</v>
      </c>
      <c r="D528" s="31" t="s">
        <v>1920</v>
      </c>
      <c r="E528" s="31" t="s">
        <v>13</v>
      </c>
      <c r="F528" s="31" t="s">
        <v>11</v>
      </c>
      <c r="G528" s="31" t="s">
        <v>18</v>
      </c>
      <c r="H528" s="31" t="s">
        <v>32</v>
      </c>
      <c r="I528" s="31" t="s">
        <v>10</v>
      </c>
      <c r="J528" s="31" t="s">
        <v>22</v>
      </c>
      <c r="K528" s="31" t="s">
        <v>1921</v>
      </c>
      <c r="L528" s="33">
        <v>836</v>
      </c>
      <c r="M528" s="150">
        <v>32061.609298000003</v>
      </c>
      <c r="N528" s="34">
        <v>-25846</v>
      </c>
      <c r="O528" s="34">
        <v>4434.8613274632171</v>
      </c>
      <c r="P528" s="30">
        <v>12521.709298000002</v>
      </c>
      <c r="Q528" s="35">
        <v>1164.0341109999999</v>
      </c>
      <c r="R528" s="36">
        <v>0</v>
      </c>
      <c r="S528" s="36">
        <v>1198.628469714746</v>
      </c>
      <c r="T528" s="36">
        <v>473.37153028525404</v>
      </c>
      <c r="U528" s="37">
        <v>1672.0090162654037</v>
      </c>
      <c r="V528" s="38">
        <v>2836.0431272654037</v>
      </c>
      <c r="W528" s="34">
        <v>15357.752425265406</v>
      </c>
      <c r="X528" s="34">
        <v>2247.4283807147458</v>
      </c>
      <c r="Y528" s="33">
        <v>13110.32404455066</v>
      </c>
      <c r="Z528" s="144">
        <v>7.4926886798861192</v>
      </c>
      <c r="AA528" s="34">
        <v>3824.47194446093</v>
      </c>
      <c r="AB528" s="34">
        <v>7439.1854928154471</v>
      </c>
      <c r="AC528" s="34">
        <v>7121.3899999999994</v>
      </c>
      <c r="AD528" s="34">
        <v>2259.2249999999999</v>
      </c>
      <c r="AE528" s="34">
        <v>239.93</v>
      </c>
      <c r="AF528" s="34">
        <v>20891.695125956263</v>
      </c>
      <c r="AG528" s="136">
        <v>16916</v>
      </c>
      <c r="AH528" s="34">
        <v>18116.099999999999</v>
      </c>
      <c r="AI528" s="34">
        <v>125</v>
      </c>
      <c r="AJ528" s="34">
        <v>1325.1000000000001</v>
      </c>
      <c r="AK528" s="34">
        <v>1200.1000000000001</v>
      </c>
      <c r="AL528" s="34">
        <v>16791</v>
      </c>
      <c r="AM528" s="34">
        <v>16791</v>
      </c>
      <c r="AN528" s="34">
        <v>0</v>
      </c>
      <c r="AO528" s="34">
        <v>12521.709298000002</v>
      </c>
      <c r="AP528" s="34">
        <v>11321.609298000001</v>
      </c>
      <c r="AQ528" s="34">
        <v>1200.1000000000004</v>
      </c>
      <c r="AR528" s="34">
        <v>-25846</v>
      </c>
      <c r="AS528" s="34">
        <v>0</v>
      </c>
    </row>
    <row r="529" spans="2:45" s="1" customFormat="1" ht="12.75" x14ac:dyDescent="0.2">
      <c r="B529" s="31" t="s">
        <v>3798</v>
      </c>
      <c r="C529" s="32" t="s">
        <v>1994</v>
      </c>
      <c r="D529" s="31" t="s">
        <v>1995</v>
      </c>
      <c r="E529" s="31" t="s">
        <v>13</v>
      </c>
      <c r="F529" s="31" t="s">
        <v>11</v>
      </c>
      <c r="G529" s="31" t="s">
        <v>18</v>
      </c>
      <c r="H529" s="31" t="s">
        <v>32</v>
      </c>
      <c r="I529" s="31" t="s">
        <v>10</v>
      </c>
      <c r="J529" s="31" t="s">
        <v>22</v>
      </c>
      <c r="K529" s="31" t="s">
        <v>1996</v>
      </c>
      <c r="L529" s="33">
        <v>932</v>
      </c>
      <c r="M529" s="150">
        <v>33827.999774999997</v>
      </c>
      <c r="N529" s="34">
        <v>-33639</v>
      </c>
      <c r="O529" s="34">
        <v>18364.131828819605</v>
      </c>
      <c r="P529" s="30">
        <v>6123.9997749999966</v>
      </c>
      <c r="Q529" s="35">
        <v>1214.8798360000001</v>
      </c>
      <c r="R529" s="36">
        <v>0</v>
      </c>
      <c r="S529" s="36">
        <v>464.82870857160708</v>
      </c>
      <c r="T529" s="36">
        <v>9488.8511378180337</v>
      </c>
      <c r="U529" s="37">
        <v>9953.7335216403826</v>
      </c>
      <c r="V529" s="38">
        <v>11168.613357640383</v>
      </c>
      <c r="W529" s="34">
        <v>17292.613132640377</v>
      </c>
      <c r="X529" s="34">
        <v>12303.531166391211</v>
      </c>
      <c r="Y529" s="33">
        <v>4989.0819662491667</v>
      </c>
      <c r="Z529" s="144">
        <v>0</v>
      </c>
      <c r="AA529" s="34">
        <v>2938.4199346281512</v>
      </c>
      <c r="AB529" s="34">
        <v>3548.9909469720196</v>
      </c>
      <c r="AC529" s="34">
        <v>7493.85</v>
      </c>
      <c r="AD529" s="34">
        <v>1612.203338</v>
      </c>
      <c r="AE529" s="34">
        <v>0</v>
      </c>
      <c r="AF529" s="34">
        <v>15593.46421960017</v>
      </c>
      <c r="AG529" s="136">
        <v>22086</v>
      </c>
      <c r="AH529" s="34">
        <v>22736</v>
      </c>
      <c r="AI529" s="34">
        <v>0</v>
      </c>
      <c r="AJ529" s="34">
        <v>650</v>
      </c>
      <c r="AK529" s="34">
        <v>650</v>
      </c>
      <c r="AL529" s="34">
        <v>22086</v>
      </c>
      <c r="AM529" s="34">
        <v>22086</v>
      </c>
      <c r="AN529" s="34">
        <v>0</v>
      </c>
      <c r="AO529" s="34">
        <v>6123.9997749999966</v>
      </c>
      <c r="AP529" s="34">
        <v>5473.9997749999966</v>
      </c>
      <c r="AQ529" s="34">
        <v>650</v>
      </c>
      <c r="AR529" s="34">
        <v>-33639</v>
      </c>
      <c r="AS529" s="34">
        <v>0</v>
      </c>
    </row>
    <row r="530" spans="2:45" s="1" customFormat="1" ht="12.75" x14ac:dyDescent="0.2">
      <c r="B530" s="31" t="s">
        <v>3798</v>
      </c>
      <c r="C530" s="32" t="s">
        <v>641</v>
      </c>
      <c r="D530" s="31" t="s">
        <v>642</v>
      </c>
      <c r="E530" s="31" t="s">
        <v>13</v>
      </c>
      <c r="F530" s="31" t="s">
        <v>11</v>
      </c>
      <c r="G530" s="31" t="s">
        <v>18</v>
      </c>
      <c r="H530" s="31" t="s">
        <v>32</v>
      </c>
      <c r="I530" s="31" t="s">
        <v>10</v>
      </c>
      <c r="J530" s="31" t="s">
        <v>12</v>
      </c>
      <c r="K530" s="31" t="s">
        <v>643</v>
      </c>
      <c r="L530" s="33">
        <v>3528</v>
      </c>
      <c r="M530" s="150">
        <v>86222.187229000003</v>
      </c>
      <c r="N530" s="34">
        <v>-21803</v>
      </c>
      <c r="O530" s="34">
        <v>4780.1454706765135</v>
      </c>
      <c r="P530" s="30">
        <v>56333.00722900001</v>
      </c>
      <c r="Q530" s="35">
        <v>5638.7499680000001</v>
      </c>
      <c r="R530" s="36">
        <v>0</v>
      </c>
      <c r="S530" s="36">
        <v>3951.9671302872321</v>
      </c>
      <c r="T530" s="36">
        <v>3104.0328697127679</v>
      </c>
      <c r="U530" s="37">
        <v>7056.0380495028048</v>
      </c>
      <c r="V530" s="38">
        <v>12694.788017502804</v>
      </c>
      <c r="W530" s="34">
        <v>69027.795246502821</v>
      </c>
      <c r="X530" s="34">
        <v>7409.9383692872361</v>
      </c>
      <c r="Y530" s="33">
        <v>61617.856877215585</v>
      </c>
      <c r="Z530" s="144">
        <v>3233.4519600699027</v>
      </c>
      <c r="AA530" s="34">
        <v>7896.3881181968991</v>
      </c>
      <c r="AB530" s="34">
        <v>19377.855402331897</v>
      </c>
      <c r="AC530" s="34">
        <v>14788.36</v>
      </c>
      <c r="AD530" s="34">
        <v>2676</v>
      </c>
      <c r="AE530" s="34">
        <v>4492.8100000000004</v>
      </c>
      <c r="AF530" s="34">
        <v>52464.865480598695</v>
      </c>
      <c r="AG530" s="136">
        <v>20957</v>
      </c>
      <c r="AH530" s="34">
        <v>43004.82</v>
      </c>
      <c r="AI530" s="34">
        <v>0</v>
      </c>
      <c r="AJ530" s="34">
        <v>3526.5</v>
      </c>
      <c r="AK530" s="34">
        <v>3526.5</v>
      </c>
      <c r="AL530" s="34">
        <v>20957</v>
      </c>
      <c r="AM530" s="34">
        <v>39478.32</v>
      </c>
      <c r="AN530" s="34">
        <v>18521.32</v>
      </c>
      <c r="AO530" s="34">
        <v>56333.00722900001</v>
      </c>
      <c r="AP530" s="34">
        <v>34285.18722900001</v>
      </c>
      <c r="AQ530" s="34">
        <v>22047.820000000007</v>
      </c>
      <c r="AR530" s="34">
        <v>-21803</v>
      </c>
      <c r="AS530" s="34">
        <v>0</v>
      </c>
    </row>
    <row r="531" spans="2:45" s="1" customFormat="1" ht="12.75" x14ac:dyDescent="0.2">
      <c r="B531" s="31" t="s">
        <v>3798</v>
      </c>
      <c r="C531" s="32" t="s">
        <v>1470</v>
      </c>
      <c r="D531" s="31" t="s">
        <v>1471</v>
      </c>
      <c r="E531" s="31" t="s">
        <v>13</v>
      </c>
      <c r="F531" s="31" t="s">
        <v>11</v>
      </c>
      <c r="G531" s="31" t="s">
        <v>18</v>
      </c>
      <c r="H531" s="31" t="s">
        <v>32</v>
      </c>
      <c r="I531" s="31" t="s">
        <v>10</v>
      </c>
      <c r="J531" s="31" t="s">
        <v>12</v>
      </c>
      <c r="K531" s="31" t="s">
        <v>1472</v>
      </c>
      <c r="L531" s="33">
        <v>3319</v>
      </c>
      <c r="M531" s="150">
        <v>146999.026315</v>
      </c>
      <c r="N531" s="34">
        <v>-82086</v>
      </c>
      <c r="O531" s="34">
        <v>25847.881928978997</v>
      </c>
      <c r="P531" s="30">
        <v>121835.026315</v>
      </c>
      <c r="Q531" s="35">
        <v>13126.142277000001</v>
      </c>
      <c r="R531" s="36">
        <v>0</v>
      </c>
      <c r="S531" s="36">
        <v>6660.4659325739876</v>
      </c>
      <c r="T531" s="36">
        <v>-1.2141116903603688</v>
      </c>
      <c r="U531" s="37">
        <v>6659.2877309205933</v>
      </c>
      <c r="V531" s="38">
        <v>19785.430007920593</v>
      </c>
      <c r="W531" s="34">
        <v>141620.4563229206</v>
      </c>
      <c r="X531" s="34">
        <v>12488.373623573978</v>
      </c>
      <c r="Y531" s="33">
        <v>129132.08269934662</v>
      </c>
      <c r="Z531" s="144">
        <v>5731.9737391189519</v>
      </c>
      <c r="AA531" s="34">
        <v>7624.5167611159268</v>
      </c>
      <c r="AB531" s="34">
        <v>26143.22218272051</v>
      </c>
      <c r="AC531" s="34">
        <v>13912.3</v>
      </c>
      <c r="AD531" s="34">
        <v>546.52148563725984</v>
      </c>
      <c r="AE531" s="34">
        <v>1274.03</v>
      </c>
      <c r="AF531" s="34">
        <v>55232.564168592653</v>
      </c>
      <c r="AG531" s="136">
        <v>141194</v>
      </c>
      <c r="AH531" s="34">
        <v>141194</v>
      </c>
      <c r="AI531" s="34">
        <v>2160</v>
      </c>
      <c r="AJ531" s="34">
        <v>2160</v>
      </c>
      <c r="AK531" s="34">
        <v>0</v>
      </c>
      <c r="AL531" s="34">
        <v>139034</v>
      </c>
      <c r="AM531" s="34">
        <v>139034</v>
      </c>
      <c r="AN531" s="34">
        <v>0</v>
      </c>
      <c r="AO531" s="34">
        <v>121835.026315</v>
      </c>
      <c r="AP531" s="34">
        <v>121835.026315</v>
      </c>
      <c r="AQ531" s="34">
        <v>0</v>
      </c>
      <c r="AR531" s="34">
        <v>-82086</v>
      </c>
      <c r="AS531" s="34">
        <v>0</v>
      </c>
    </row>
    <row r="532" spans="2:45" s="1" customFormat="1" ht="12.75" x14ac:dyDescent="0.2">
      <c r="B532" s="31" t="s">
        <v>3798</v>
      </c>
      <c r="C532" s="32" t="s">
        <v>2699</v>
      </c>
      <c r="D532" s="31" t="s">
        <v>2700</v>
      </c>
      <c r="E532" s="31" t="s">
        <v>13</v>
      </c>
      <c r="F532" s="31" t="s">
        <v>11</v>
      </c>
      <c r="G532" s="31" t="s">
        <v>18</v>
      </c>
      <c r="H532" s="31" t="s">
        <v>32</v>
      </c>
      <c r="I532" s="31" t="s">
        <v>10</v>
      </c>
      <c r="J532" s="31" t="s">
        <v>22</v>
      </c>
      <c r="K532" s="31" t="s">
        <v>2701</v>
      </c>
      <c r="L532" s="33">
        <v>364</v>
      </c>
      <c r="M532" s="150">
        <v>9803.907482999999</v>
      </c>
      <c r="N532" s="34">
        <v>4965</v>
      </c>
      <c r="O532" s="34">
        <v>0</v>
      </c>
      <c r="P532" s="30">
        <v>18329.191482999999</v>
      </c>
      <c r="Q532" s="35">
        <v>697.14353300000005</v>
      </c>
      <c r="R532" s="36">
        <v>0</v>
      </c>
      <c r="S532" s="36">
        <v>702.09945828598393</v>
      </c>
      <c r="T532" s="36">
        <v>25.900541714016072</v>
      </c>
      <c r="U532" s="37">
        <v>728.00392574235286</v>
      </c>
      <c r="V532" s="38">
        <v>1425.1474587423529</v>
      </c>
      <c r="W532" s="34">
        <v>19754.338941742353</v>
      </c>
      <c r="X532" s="34">
        <v>1316.4364842859904</v>
      </c>
      <c r="Y532" s="33">
        <v>18437.902457456363</v>
      </c>
      <c r="Z532" s="144">
        <v>1818.9096428255291</v>
      </c>
      <c r="AA532" s="34">
        <v>1207.7557004117662</v>
      </c>
      <c r="AB532" s="34">
        <v>2282.0741611658327</v>
      </c>
      <c r="AC532" s="34">
        <v>3715.2699999999995</v>
      </c>
      <c r="AD532" s="34">
        <v>464</v>
      </c>
      <c r="AE532" s="34">
        <v>126.75</v>
      </c>
      <c r="AF532" s="34">
        <v>9614.7595044031259</v>
      </c>
      <c r="AG532" s="136">
        <v>0</v>
      </c>
      <c r="AH532" s="34">
        <v>3560.2839999999997</v>
      </c>
      <c r="AI532" s="34">
        <v>0</v>
      </c>
      <c r="AJ532" s="34">
        <v>0</v>
      </c>
      <c r="AK532" s="34">
        <v>0</v>
      </c>
      <c r="AL532" s="34">
        <v>0</v>
      </c>
      <c r="AM532" s="34">
        <v>3560.2839999999997</v>
      </c>
      <c r="AN532" s="34">
        <v>3560.2839999999997</v>
      </c>
      <c r="AO532" s="34">
        <v>18329.191482999999</v>
      </c>
      <c r="AP532" s="34">
        <v>14768.907482999999</v>
      </c>
      <c r="AQ532" s="34">
        <v>3560.2839999999997</v>
      </c>
      <c r="AR532" s="34">
        <v>4965</v>
      </c>
      <c r="AS532" s="34">
        <v>0</v>
      </c>
    </row>
    <row r="533" spans="2:45" s="1" customFormat="1" ht="12.75" x14ac:dyDescent="0.2">
      <c r="B533" s="31" t="s">
        <v>3798</v>
      </c>
      <c r="C533" s="32" t="s">
        <v>2981</v>
      </c>
      <c r="D533" s="31" t="s">
        <v>2982</v>
      </c>
      <c r="E533" s="31" t="s">
        <v>13</v>
      </c>
      <c r="F533" s="31" t="s">
        <v>11</v>
      </c>
      <c r="G533" s="31" t="s">
        <v>18</v>
      </c>
      <c r="H533" s="31" t="s">
        <v>32</v>
      </c>
      <c r="I533" s="31" t="s">
        <v>10</v>
      </c>
      <c r="J533" s="31" t="s">
        <v>22</v>
      </c>
      <c r="K533" s="31" t="s">
        <v>2983</v>
      </c>
      <c r="L533" s="33">
        <v>363</v>
      </c>
      <c r="M533" s="150">
        <v>14795.381667000001</v>
      </c>
      <c r="N533" s="34">
        <v>2014</v>
      </c>
      <c r="O533" s="34">
        <v>0</v>
      </c>
      <c r="P533" s="30">
        <v>13953.884667000002</v>
      </c>
      <c r="Q533" s="35">
        <v>606.83668999999998</v>
      </c>
      <c r="R533" s="36">
        <v>0</v>
      </c>
      <c r="S533" s="36">
        <v>329.70785942869804</v>
      </c>
      <c r="T533" s="36">
        <v>396.29214057130196</v>
      </c>
      <c r="U533" s="37">
        <v>726.0039149573463</v>
      </c>
      <c r="V533" s="38">
        <v>1332.8406049573464</v>
      </c>
      <c r="W533" s="34">
        <v>15286.725271957348</v>
      </c>
      <c r="X533" s="34">
        <v>618.20223642869678</v>
      </c>
      <c r="Y533" s="33">
        <v>14668.523035528651</v>
      </c>
      <c r="Z533" s="144">
        <v>0</v>
      </c>
      <c r="AA533" s="34">
        <v>630.85387312114642</v>
      </c>
      <c r="AB533" s="34">
        <v>1959.1598251967196</v>
      </c>
      <c r="AC533" s="34">
        <v>2622.4700000000003</v>
      </c>
      <c r="AD533" s="34">
        <v>0</v>
      </c>
      <c r="AE533" s="34">
        <v>131.30000000000001</v>
      </c>
      <c r="AF533" s="34">
        <v>5343.7836983178668</v>
      </c>
      <c r="AG533" s="136">
        <v>0</v>
      </c>
      <c r="AH533" s="34">
        <v>3550.5029999999997</v>
      </c>
      <c r="AI533" s="34">
        <v>0</v>
      </c>
      <c r="AJ533" s="34">
        <v>0</v>
      </c>
      <c r="AK533" s="34">
        <v>0</v>
      </c>
      <c r="AL533" s="34">
        <v>0</v>
      </c>
      <c r="AM533" s="34">
        <v>3550.5029999999997</v>
      </c>
      <c r="AN533" s="34">
        <v>3550.5029999999997</v>
      </c>
      <c r="AO533" s="34">
        <v>13953.884667000002</v>
      </c>
      <c r="AP533" s="34">
        <v>10403.381667000001</v>
      </c>
      <c r="AQ533" s="34">
        <v>3550.5030000000006</v>
      </c>
      <c r="AR533" s="34">
        <v>2014</v>
      </c>
      <c r="AS533" s="34">
        <v>0</v>
      </c>
    </row>
    <row r="534" spans="2:45" s="1" customFormat="1" ht="12.75" x14ac:dyDescent="0.2">
      <c r="B534" s="31" t="s">
        <v>3798</v>
      </c>
      <c r="C534" s="32" t="s">
        <v>3545</v>
      </c>
      <c r="D534" s="31" t="s">
        <v>3546</v>
      </c>
      <c r="E534" s="31" t="s">
        <v>13</v>
      </c>
      <c r="F534" s="31" t="s">
        <v>11</v>
      </c>
      <c r="G534" s="31" t="s">
        <v>18</v>
      </c>
      <c r="H534" s="31" t="s">
        <v>32</v>
      </c>
      <c r="I534" s="31" t="s">
        <v>10</v>
      </c>
      <c r="J534" s="31" t="s">
        <v>12</v>
      </c>
      <c r="K534" s="31" t="s">
        <v>3547</v>
      </c>
      <c r="L534" s="33">
        <v>1006</v>
      </c>
      <c r="M534" s="150">
        <v>44485.268583999998</v>
      </c>
      <c r="N534" s="34">
        <v>-18731.599999999999</v>
      </c>
      <c r="O534" s="34">
        <v>17739.199999999997</v>
      </c>
      <c r="P534" s="30">
        <v>37290.208584</v>
      </c>
      <c r="Q534" s="35">
        <v>2280.2371889999999</v>
      </c>
      <c r="R534" s="36">
        <v>0</v>
      </c>
      <c r="S534" s="36">
        <v>1585.6562205720372</v>
      </c>
      <c r="T534" s="36">
        <v>426.34377942796277</v>
      </c>
      <c r="U534" s="37">
        <v>2012.0108497165024</v>
      </c>
      <c r="V534" s="38">
        <v>4292.2480387165024</v>
      </c>
      <c r="W534" s="34">
        <v>41582.456622716505</v>
      </c>
      <c r="X534" s="34">
        <v>2973.1054135720406</v>
      </c>
      <c r="Y534" s="33">
        <v>38609.351209144465</v>
      </c>
      <c r="Z534" s="144">
        <v>0</v>
      </c>
      <c r="AA534" s="34">
        <v>990.435073290991</v>
      </c>
      <c r="AB534" s="34">
        <v>8010.8878298803393</v>
      </c>
      <c r="AC534" s="34">
        <v>5633.98</v>
      </c>
      <c r="AD534" s="34">
        <v>0</v>
      </c>
      <c r="AE534" s="34">
        <v>153.88999999999999</v>
      </c>
      <c r="AF534" s="34">
        <v>14789.19290317133</v>
      </c>
      <c r="AG534" s="136">
        <v>9230</v>
      </c>
      <c r="AH534" s="34">
        <v>12249.539999999999</v>
      </c>
      <c r="AI534" s="34">
        <v>0</v>
      </c>
      <c r="AJ534" s="34">
        <v>992.40000000000009</v>
      </c>
      <c r="AK534" s="34">
        <v>992.40000000000009</v>
      </c>
      <c r="AL534" s="34">
        <v>9230</v>
      </c>
      <c r="AM534" s="34">
        <v>11257.14</v>
      </c>
      <c r="AN534" s="34">
        <v>2027.1399999999994</v>
      </c>
      <c r="AO534" s="34">
        <v>37290.208584</v>
      </c>
      <c r="AP534" s="34">
        <v>34270.668583999999</v>
      </c>
      <c r="AQ534" s="34">
        <v>3019.5400000000009</v>
      </c>
      <c r="AR534" s="34">
        <v>-18731.599999999999</v>
      </c>
      <c r="AS534" s="34">
        <v>0</v>
      </c>
    </row>
    <row r="535" spans="2:45" s="1" customFormat="1" ht="12.75" x14ac:dyDescent="0.2">
      <c r="B535" s="31" t="s">
        <v>3798</v>
      </c>
      <c r="C535" s="32" t="s">
        <v>1836</v>
      </c>
      <c r="D535" s="31" t="s">
        <v>1837</v>
      </c>
      <c r="E535" s="31" t="s">
        <v>13</v>
      </c>
      <c r="F535" s="31" t="s">
        <v>11</v>
      </c>
      <c r="G535" s="31" t="s">
        <v>18</v>
      </c>
      <c r="H535" s="31" t="s">
        <v>32</v>
      </c>
      <c r="I535" s="31" t="s">
        <v>10</v>
      </c>
      <c r="J535" s="31" t="s">
        <v>22</v>
      </c>
      <c r="K535" s="31" t="s">
        <v>1838</v>
      </c>
      <c r="L535" s="33">
        <v>969</v>
      </c>
      <c r="M535" s="150">
        <v>37654.011835999998</v>
      </c>
      <c r="N535" s="34">
        <v>-11815</v>
      </c>
      <c r="O535" s="34">
        <v>1538.1510458957471</v>
      </c>
      <c r="P535" s="30">
        <v>27227.300835999995</v>
      </c>
      <c r="Q535" s="35">
        <v>1264.0917460000001</v>
      </c>
      <c r="R535" s="36">
        <v>0</v>
      </c>
      <c r="S535" s="36">
        <v>1002.1580880003849</v>
      </c>
      <c r="T535" s="36">
        <v>935.84191199961515</v>
      </c>
      <c r="U535" s="37">
        <v>1938.0104506712635</v>
      </c>
      <c r="V535" s="38">
        <v>3202.1021966712633</v>
      </c>
      <c r="W535" s="34">
        <v>30429.40303267126</v>
      </c>
      <c r="X535" s="34">
        <v>1879.04641500039</v>
      </c>
      <c r="Y535" s="33">
        <v>28550.35661767087</v>
      </c>
      <c r="Z535" s="144">
        <v>0</v>
      </c>
      <c r="AA535" s="34">
        <v>2914.7799172006139</v>
      </c>
      <c r="AB535" s="34">
        <v>5799.0628705312301</v>
      </c>
      <c r="AC535" s="34">
        <v>4061.77</v>
      </c>
      <c r="AD535" s="34">
        <v>632.5</v>
      </c>
      <c r="AE535" s="34">
        <v>1648.52</v>
      </c>
      <c r="AF535" s="34">
        <v>15056.632787731845</v>
      </c>
      <c r="AG535" s="136">
        <v>6889</v>
      </c>
      <c r="AH535" s="34">
        <v>11546.288999999999</v>
      </c>
      <c r="AI535" s="34">
        <v>1653</v>
      </c>
      <c r="AJ535" s="34">
        <v>2068.5</v>
      </c>
      <c r="AK535" s="34">
        <v>415.5</v>
      </c>
      <c r="AL535" s="34">
        <v>5236</v>
      </c>
      <c r="AM535" s="34">
        <v>9477.7889999999989</v>
      </c>
      <c r="AN535" s="34">
        <v>4241.7889999999989</v>
      </c>
      <c r="AO535" s="34">
        <v>27227.300835999995</v>
      </c>
      <c r="AP535" s="34">
        <v>22570.011835999998</v>
      </c>
      <c r="AQ535" s="34">
        <v>4657.288999999997</v>
      </c>
      <c r="AR535" s="34">
        <v>-11815</v>
      </c>
      <c r="AS535" s="34">
        <v>0</v>
      </c>
    </row>
    <row r="536" spans="2:45" s="1" customFormat="1" ht="12.75" x14ac:dyDescent="0.2">
      <c r="B536" s="31" t="s">
        <v>3798</v>
      </c>
      <c r="C536" s="32" t="s">
        <v>1680</v>
      </c>
      <c r="D536" s="31" t="s">
        <v>1681</v>
      </c>
      <c r="E536" s="31" t="s">
        <v>13</v>
      </c>
      <c r="F536" s="31" t="s">
        <v>11</v>
      </c>
      <c r="G536" s="31" t="s">
        <v>18</v>
      </c>
      <c r="H536" s="31" t="s">
        <v>32</v>
      </c>
      <c r="I536" s="31" t="s">
        <v>10</v>
      </c>
      <c r="J536" s="31" t="s">
        <v>22</v>
      </c>
      <c r="K536" s="31" t="s">
        <v>1682</v>
      </c>
      <c r="L536" s="33">
        <v>399</v>
      </c>
      <c r="M536" s="150">
        <v>18927.542012999998</v>
      </c>
      <c r="N536" s="34">
        <v>-3344</v>
      </c>
      <c r="O536" s="34">
        <v>693.52288249835533</v>
      </c>
      <c r="P536" s="30">
        <v>12544.542012999998</v>
      </c>
      <c r="Q536" s="35">
        <v>1089.9231589999999</v>
      </c>
      <c r="R536" s="36">
        <v>0</v>
      </c>
      <c r="S536" s="36">
        <v>674.70694057168771</v>
      </c>
      <c r="T536" s="36">
        <v>123.29305942831229</v>
      </c>
      <c r="U536" s="37">
        <v>798.00430321757904</v>
      </c>
      <c r="V536" s="38">
        <v>1887.927462217579</v>
      </c>
      <c r="W536" s="34">
        <v>14432.469475217578</v>
      </c>
      <c r="X536" s="34">
        <v>1265.07551357169</v>
      </c>
      <c r="Y536" s="33">
        <v>13167.393961645888</v>
      </c>
      <c r="Z536" s="144">
        <v>0</v>
      </c>
      <c r="AA536" s="34">
        <v>1231.8985024405329</v>
      </c>
      <c r="AB536" s="34">
        <v>2063.1591524734567</v>
      </c>
      <c r="AC536" s="34">
        <v>2076.12</v>
      </c>
      <c r="AD536" s="34">
        <v>0</v>
      </c>
      <c r="AE536" s="34">
        <v>610.73</v>
      </c>
      <c r="AF536" s="34">
        <v>5981.90765491399</v>
      </c>
      <c r="AG536" s="136">
        <v>8832</v>
      </c>
      <c r="AH536" s="34">
        <v>9482</v>
      </c>
      <c r="AI536" s="34">
        <v>0</v>
      </c>
      <c r="AJ536" s="34">
        <v>650</v>
      </c>
      <c r="AK536" s="34">
        <v>650</v>
      </c>
      <c r="AL536" s="34">
        <v>8832</v>
      </c>
      <c r="AM536" s="34">
        <v>8832</v>
      </c>
      <c r="AN536" s="34">
        <v>0</v>
      </c>
      <c r="AO536" s="34">
        <v>12544.542012999998</v>
      </c>
      <c r="AP536" s="34">
        <v>11894.542012999998</v>
      </c>
      <c r="AQ536" s="34">
        <v>650</v>
      </c>
      <c r="AR536" s="34">
        <v>-3344</v>
      </c>
      <c r="AS536" s="34">
        <v>0</v>
      </c>
    </row>
    <row r="537" spans="2:45" s="1" customFormat="1" ht="12.75" x14ac:dyDescent="0.2">
      <c r="B537" s="31" t="s">
        <v>3798</v>
      </c>
      <c r="C537" s="32" t="s">
        <v>2792</v>
      </c>
      <c r="D537" s="31" t="s">
        <v>2793</v>
      </c>
      <c r="E537" s="31" t="s">
        <v>13</v>
      </c>
      <c r="F537" s="31" t="s">
        <v>11</v>
      </c>
      <c r="G537" s="31" t="s">
        <v>18</v>
      </c>
      <c r="H537" s="31" t="s">
        <v>32</v>
      </c>
      <c r="I537" s="31" t="s">
        <v>10</v>
      </c>
      <c r="J537" s="31" t="s">
        <v>22</v>
      </c>
      <c r="K537" s="31" t="s">
        <v>2794</v>
      </c>
      <c r="L537" s="33">
        <v>83</v>
      </c>
      <c r="M537" s="150">
        <v>8322.7356120000004</v>
      </c>
      <c r="N537" s="34">
        <v>14828</v>
      </c>
      <c r="O537" s="34">
        <v>0</v>
      </c>
      <c r="P537" s="30">
        <v>15894.558612000001</v>
      </c>
      <c r="Q537" s="35">
        <v>0</v>
      </c>
      <c r="R537" s="36">
        <v>0</v>
      </c>
      <c r="S537" s="36">
        <v>33.375027428584247</v>
      </c>
      <c r="T537" s="36">
        <v>132.62497257141575</v>
      </c>
      <c r="U537" s="37">
        <v>0</v>
      </c>
      <c r="V537" s="38">
        <v>0</v>
      </c>
      <c r="W537" s="34">
        <v>15894.558612000001</v>
      </c>
      <c r="X537" s="34">
        <v>33.375027428584872</v>
      </c>
      <c r="Y537" s="33">
        <v>15861.183584571416</v>
      </c>
      <c r="Z537" s="144">
        <v>0</v>
      </c>
      <c r="AA537" s="34">
        <v>1077.7561762721641</v>
      </c>
      <c r="AB537" s="34">
        <v>1201.084973291669</v>
      </c>
      <c r="AC537" s="34">
        <v>1189.8700000000001</v>
      </c>
      <c r="AD537" s="34">
        <v>172</v>
      </c>
      <c r="AE537" s="34">
        <v>0</v>
      </c>
      <c r="AF537" s="34">
        <v>3640.7111495638328</v>
      </c>
      <c r="AG537" s="136">
        <v>0</v>
      </c>
      <c r="AH537" s="34">
        <v>811.82299999999987</v>
      </c>
      <c r="AI537" s="34">
        <v>0</v>
      </c>
      <c r="AJ537" s="34">
        <v>0</v>
      </c>
      <c r="AK537" s="34">
        <v>0</v>
      </c>
      <c r="AL537" s="34">
        <v>0</v>
      </c>
      <c r="AM537" s="34">
        <v>811.82299999999987</v>
      </c>
      <c r="AN537" s="34">
        <v>811.82299999999987</v>
      </c>
      <c r="AO537" s="34">
        <v>15894.558612000001</v>
      </c>
      <c r="AP537" s="34">
        <v>15082.735612</v>
      </c>
      <c r="AQ537" s="34">
        <v>811.82300000000032</v>
      </c>
      <c r="AR537" s="34">
        <v>14828</v>
      </c>
      <c r="AS537" s="34">
        <v>0</v>
      </c>
    </row>
    <row r="538" spans="2:45" s="1" customFormat="1" ht="12.75" x14ac:dyDescent="0.2">
      <c r="B538" s="31" t="s">
        <v>3798</v>
      </c>
      <c r="C538" s="32" t="s">
        <v>3641</v>
      </c>
      <c r="D538" s="31" t="s">
        <v>3642</v>
      </c>
      <c r="E538" s="31" t="s">
        <v>13</v>
      </c>
      <c r="F538" s="31" t="s">
        <v>11</v>
      </c>
      <c r="G538" s="31" t="s">
        <v>18</v>
      </c>
      <c r="H538" s="31" t="s">
        <v>32</v>
      </c>
      <c r="I538" s="31" t="s">
        <v>10</v>
      </c>
      <c r="J538" s="31" t="s">
        <v>12</v>
      </c>
      <c r="K538" s="31" t="s">
        <v>3643</v>
      </c>
      <c r="L538" s="33">
        <v>1554</v>
      </c>
      <c r="M538" s="150">
        <v>92930.385842000003</v>
      </c>
      <c r="N538" s="34">
        <v>-16639</v>
      </c>
      <c r="O538" s="34">
        <v>13157.251892498058</v>
      </c>
      <c r="P538" s="30">
        <v>77465.085842</v>
      </c>
      <c r="Q538" s="35">
        <v>6235.6925069999998</v>
      </c>
      <c r="R538" s="36">
        <v>0</v>
      </c>
      <c r="S538" s="36">
        <v>2496.0916137152444</v>
      </c>
      <c r="T538" s="36">
        <v>611.90838628475558</v>
      </c>
      <c r="U538" s="37">
        <v>3108.0167599000447</v>
      </c>
      <c r="V538" s="38">
        <v>9343.7092669000449</v>
      </c>
      <c r="W538" s="34">
        <v>86808.795108900042</v>
      </c>
      <c r="X538" s="34">
        <v>4680.1717757152364</v>
      </c>
      <c r="Y538" s="33">
        <v>82128.623333184805</v>
      </c>
      <c r="Z538" s="144">
        <v>0</v>
      </c>
      <c r="AA538" s="34">
        <v>7267.8098515258025</v>
      </c>
      <c r="AB538" s="34">
        <v>16153.574348851111</v>
      </c>
      <c r="AC538" s="34">
        <v>6513.92</v>
      </c>
      <c r="AD538" s="34">
        <v>2208.01412355</v>
      </c>
      <c r="AE538" s="34">
        <v>3443.8</v>
      </c>
      <c r="AF538" s="34">
        <v>35587.118323926916</v>
      </c>
      <c r="AG538" s="136">
        <v>31688</v>
      </c>
      <c r="AH538" s="34">
        <v>34146.699999999997</v>
      </c>
      <c r="AI538" s="34">
        <v>0</v>
      </c>
      <c r="AJ538" s="34">
        <v>2458.7000000000003</v>
      </c>
      <c r="AK538" s="34">
        <v>2458.7000000000003</v>
      </c>
      <c r="AL538" s="34">
        <v>31688</v>
      </c>
      <c r="AM538" s="34">
        <v>31688</v>
      </c>
      <c r="AN538" s="34">
        <v>0</v>
      </c>
      <c r="AO538" s="34">
        <v>77465.085842</v>
      </c>
      <c r="AP538" s="34">
        <v>75006.385842000003</v>
      </c>
      <c r="AQ538" s="34">
        <v>2458.6999999999971</v>
      </c>
      <c r="AR538" s="34">
        <v>-16639</v>
      </c>
      <c r="AS538" s="34">
        <v>0</v>
      </c>
    </row>
    <row r="539" spans="2:45" s="1" customFormat="1" ht="12.75" x14ac:dyDescent="0.2">
      <c r="B539" s="31" t="s">
        <v>3798</v>
      </c>
      <c r="C539" s="32" t="s">
        <v>2510</v>
      </c>
      <c r="D539" s="31" t="s">
        <v>2511</v>
      </c>
      <c r="E539" s="31" t="s">
        <v>13</v>
      </c>
      <c r="F539" s="31" t="s">
        <v>11</v>
      </c>
      <c r="G539" s="31" t="s">
        <v>18</v>
      </c>
      <c r="H539" s="31" t="s">
        <v>32</v>
      </c>
      <c r="I539" s="31" t="s">
        <v>10</v>
      </c>
      <c r="J539" s="31" t="s">
        <v>22</v>
      </c>
      <c r="K539" s="31" t="s">
        <v>2512</v>
      </c>
      <c r="L539" s="33">
        <v>90</v>
      </c>
      <c r="M539" s="150">
        <v>10068.420772999998</v>
      </c>
      <c r="N539" s="34">
        <v>16059.5</v>
      </c>
      <c r="O539" s="34">
        <v>0</v>
      </c>
      <c r="P539" s="30">
        <v>18611.210772999999</v>
      </c>
      <c r="Q539" s="35">
        <v>0</v>
      </c>
      <c r="R539" s="36">
        <v>0</v>
      </c>
      <c r="S539" s="36">
        <v>63.98451200002458</v>
      </c>
      <c r="T539" s="36">
        <v>116.01548799997542</v>
      </c>
      <c r="U539" s="37">
        <v>0</v>
      </c>
      <c r="V539" s="38">
        <v>0</v>
      </c>
      <c r="W539" s="34">
        <v>18611.210772999999</v>
      </c>
      <c r="X539" s="34">
        <v>63.984512000024552</v>
      </c>
      <c r="Y539" s="33">
        <v>18547.226260999974</v>
      </c>
      <c r="Z539" s="144">
        <v>0</v>
      </c>
      <c r="AA539" s="34">
        <v>1321.0663224135094</v>
      </c>
      <c r="AB539" s="34">
        <v>2182.953029989013</v>
      </c>
      <c r="AC539" s="34">
        <v>715.95</v>
      </c>
      <c r="AD539" s="34">
        <v>0</v>
      </c>
      <c r="AE539" s="34">
        <v>0</v>
      </c>
      <c r="AF539" s="34">
        <v>4219.9693524025224</v>
      </c>
      <c r="AG539" s="136">
        <v>0</v>
      </c>
      <c r="AH539" s="34">
        <v>880.28999999999985</v>
      </c>
      <c r="AI539" s="34">
        <v>0</v>
      </c>
      <c r="AJ539" s="34">
        <v>0</v>
      </c>
      <c r="AK539" s="34">
        <v>0</v>
      </c>
      <c r="AL539" s="34">
        <v>0</v>
      </c>
      <c r="AM539" s="34">
        <v>880.28999999999985</v>
      </c>
      <c r="AN539" s="34">
        <v>880.28999999999985</v>
      </c>
      <c r="AO539" s="34">
        <v>18611.210772999999</v>
      </c>
      <c r="AP539" s="34">
        <v>17730.920772999998</v>
      </c>
      <c r="AQ539" s="34">
        <v>880.29000000000087</v>
      </c>
      <c r="AR539" s="34">
        <v>12605</v>
      </c>
      <c r="AS539" s="34">
        <v>3454.5</v>
      </c>
    </row>
    <row r="540" spans="2:45" s="1" customFormat="1" ht="12.75" x14ac:dyDescent="0.2">
      <c r="B540" s="31" t="s">
        <v>3798</v>
      </c>
      <c r="C540" s="32" t="s">
        <v>2108</v>
      </c>
      <c r="D540" s="31" t="s">
        <v>2109</v>
      </c>
      <c r="E540" s="31" t="s">
        <v>13</v>
      </c>
      <c r="F540" s="31" t="s">
        <v>11</v>
      </c>
      <c r="G540" s="31" t="s">
        <v>18</v>
      </c>
      <c r="H540" s="31" t="s">
        <v>32</v>
      </c>
      <c r="I540" s="31" t="s">
        <v>10</v>
      </c>
      <c r="J540" s="31" t="s">
        <v>12</v>
      </c>
      <c r="K540" s="31" t="s">
        <v>2110</v>
      </c>
      <c r="L540" s="33">
        <v>2703</v>
      </c>
      <c r="M540" s="150">
        <v>104306.53284</v>
      </c>
      <c r="N540" s="34">
        <v>-27935</v>
      </c>
      <c r="O540" s="34">
        <v>17688.568469927752</v>
      </c>
      <c r="P540" s="30">
        <v>38713.502840000001</v>
      </c>
      <c r="Q540" s="35">
        <v>2441.0004840000001</v>
      </c>
      <c r="R540" s="36">
        <v>0</v>
      </c>
      <c r="S540" s="36">
        <v>1923.2127622864527</v>
      </c>
      <c r="T540" s="36">
        <v>3482.7872377135473</v>
      </c>
      <c r="U540" s="37">
        <v>5406.0291518724716</v>
      </c>
      <c r="V540" s="38">
        <v>7847.0296358724718</v>
      </c>
      <c r="W540" s="34">
        <v>46560.532475872475</v>
      </c>
      <c r="X540" s="34">
        <v>3606.0239292864499</v>
      </c>
      <c r="Y540" s="33">
        <v>42954.508546586025</v>
      </c>
      <c r="Z540" s="144">
        <v>0</v>
      </c>
      <c r="AA540" s="34">
        <v>18662.142432383145</v>
      </c>
      <c r="AB540" s="34">
        <v>5694.443837561018</v>
      </c>
      <c r="AC540" s="34">
        <v>11767.810000000001</v>
      </c>
      <c r="AD540" s="34">
        <v>2069.653850630225</v>
      </c>
      <c r="AE540" s="34">
        <v>1178.27</v>
      </c>
      <c r="AF540" s="34">
        <v>39372.320120574383</v>
      </c>
      <c r="AG540" s="136">
        <v>26391</v>
      </c>
      <c r="AH540" s="34">
        <v>32496.97</v>
      </c>
      <c r="AI540" s="34">
        <v>0</v>
      </c>
      <c r="AJ540" s="34">
        <v>2250.4</v>
      </c>
      <c r="AK540" s="34">
        <v>2250.4</v>
      </c>
      <c r="AL540" s="34">
        <v>26391</v>
      </c>
      <c r="AM540" s="34">
        <v>30246.57</v>
      </c>
      <c r="AN540" s="34">
        <v>3855.5699999999997</v>
      </c>
      <c r="AO540" s="34">
        <v>38713.502840000001</v>
      </c>
      <c r="AP540" s="34">
        <v>32607.53284</v>
      </c>
      <c r="AQ540" s="34">
        <v>6105.9700000000012</v>
      </c>
      <c r="AR540" s="34">
        <v>-27935</v>
      </c>
      <c r="AS540" s="34">
        <v>0</v>
      </c>
    </row>
    <row r="541" spans="2:45" s="1" customFormat="1" ht="12.75" x14ac:dyDescent="0.2">
      <c r="B541" s="31" t="s">
        <v>3798</v>
      </c>
      <c r="C541" s="32" t="s">
        <v>2435</v>
      </c>
      <c r="D541" s="31" t="s">
        <v>2436</v>
      </c>
      <c r="E541" s="31" t="s">
        <v>13</v>
      </c>
      <c r="F541" s="31" t="s">
        <v>11</v>
      </c>
      <c r="G541" s="31" t="s">
        <v>18</v>
      </c>
      <c r="H541" s="31" t="s">
        <v>32</v>
      </c>
      <c r="I541" s="31" t="s">
        <v>10</v>
      </c>
      <c r="J541" s="31" t="s">
        <v>22</v>
      </c>
      <c r="K541" s="31" t="s">
        <v>2437</v>
      </c>
      <c r="L541" s="33">
        <v>575</v>
      </c>
      <c r="M541" s="150">
        <v>11573.139339000001</v>
      </c>
      <c r="N541" s="34">
        <v>14032</v>
      </c>
      <c r="O541" s="34">
        <v>0</v>
      </c>
      <c r="P541" s="30">
        <v>26185.214338999998</v>
      </c>
      <c r="Q541" s="35">
        <v>374.59777500000001</v>
      </c>
      <c r="R541" s="36">
        <v>0</v>
      </c>
      <c r="S541" s="36">
        <v>290.88828914296886</v>
      </c>
      <c r="T541" s="36">
        <v>859.11171085703108</v>
      </c>
      <c r="U541" s="37">
        <v>1150.0062013787167</v>
      </c>
      <c r="V541" s="38">
        <v>1524.6039763787167</v>
      </c>
      <c r="W541" s="34">
        <v>27709.818315378714</v>
      </c>
      <c r="X541" s="34">
        <v>545.41554214296775</v>
      </c>
      <c r="Y541" s="33">
        <v>27164.402773235746</v>
      </c>
      <c r="Z541" s="144">
        <v>0</v>
      </c>
      <c r="AA541" s="34">
        <v>1117.851765355128</v>
      </c>
      <c r="AB541" s="34">
        <v>2624.2470433013937</v>
      </c>
      <c r="AC541" s="34">
        <v>4646.45</v>
      </c>
      <c r="AD541" s="34">
        <v>586</v>
      </c>
      <c r="AE541" s="34">
        <v>0</v>
      </c>
      <c r="AF541" s="34">
        <v>8974.5488086565219</v>
      </c>
      <c r="AG541" s="136">
        <v>3200</v>
      </c>
      <c r="AH541" s="34">
        <v>5624.0749999999989</v>
      </c>
      <c r="AI541" s="34">
        <v>0</v>
      </c>
      <c r="AJ541" s="34">
        <v>0</v>
      </c>
      <c r="AK541" s="34">
        <v>0</v>
      </c>
      <c r="AL541" s="34">
        <v>3200</v>
      </c>
      <c r="AM541" s="34">
        <v>5624.0749999999989</v>
      </c>
      <c r="AN541" s="34">
        <v>2424.0749999999989</v>
      </c>
      <c r="AO541" s="34">
        <v>26185.214338999998</v>
      </c>
      <c r="AP541" s="34">
        <v>23761.139339000001</v>
      </c>
      <c r="AQ541" s="34">
        <v>2424.0749999999971</v>
      </c>
      <c r="AR541" s="34">
        <v>14032</v>
      </c>
      <c r="AS541" s="34">
        <v>0</v>
      </c>
    </row>
    <row r="542" spans="2:45" s="1" customFormat="1" ht="12.75" x14ac:dyDescent="0.2">
      <c r="B542" s="31" t="s">
        <v>3798</v>
      </c>
      <c r="C542" s="32" t="s">
        <v>3665</v>
      </c>
      <c r="D542" s="31" t="s">
        <v>3666</v>
      </c>
      <c r="E542" s="31" t="s">
        <v>13</v>
      </c>
      <c r="F542" s="31" t="s">
        <v>11</v>
      </c>
      <c r="G542" s="31" t="s">
        <v>18</v>
      </c>
      <c r="H542" s="31" t="s">
        <v>32</v>
      </c>
      <c r="I542" s="31" t="s">
        <v>10</v>
      </c>
      <c r="J542" s="31" t="s">
        <v>22</v>
      </c>
      <c r="K542" s="31" t="s">
        <v>3667</v>
      </c>
      <c r="L542" s="33">
        <v>285</v>
      </c>
      <c r="M542" s="150">
        <v>50651.216372000003</v>
      </c>
      <c r="N542" s="34">
        <v>-20952</v>
      </c>
      <c r="O542" s="34">
        <v>10407.565287353093</v>
      </c>
      <c r="P542" s="30">
        <v>-7759.7836279999974</v>
      </c>
      <c r="Q542" s="35">
        <v>1515.8483140000001</v>
      </c>
      <c r="R542" s="36">
        <v>7759.7836279999974</v>
      </c>
      <c r="S542" s="36">
        <v>0</v>
      </c>
      <c r="T542" s="36">
        <v>7039.3057561747846</v>
      </c>
      <c r="U542" s="37">
        <v>14799.169188312115</v>
      </c>
      <c r="V542" s="38">
        <v>16315.017502312116</v>
      </c>
      <c r="W542" s="34">
        <v>16315.017502312116</v>
      </c>
      <c r="X542" s="34">
        <v>8891.7169733530936</v>
      </c>
      <c r="Y542" s="33">
        <v>7423.3005289590219</v>
      </c>
      <c r="Z542" s="144">
        <v>0</v>
      </c>
      <c r="AA542" s="34">
        <v>2381.8366747150908</v>
      </c>
      <c r="AB542" s="34">
        <v>2677.6847419464152</v>
      </c>
      <c r="AC542" s="34">
        <v>1194.6400000000001</v>
      </c>
      <c r="AD542" s="34">
        <v>449.5</v>
      </c>
      <c r="AE542" s="34">
        <v>0</v>
      </c>
      <c r="AF542" s="34">
        <v>6703.6614166615063</v>
      </c>
      <c r="AG542" s="136">
        <v>9409</v>
      </c>
      <c r="AH542" s="34">
        <v>10609</v>
      </c>
      <c r="AI542" s="34">
        <v>0</v>
      </c>
      <c r="AJ542" s="34">
        <v>1200</v>
      </c>
      <c r="AK542" s="34">
        <v>1200</v>
      </c>
      <c r="AL542" s="34">
        <v>9409</v>
      </c>
      <c r="AM542" s="34">
        <v>9409</v>
      </c>
      <c r="AN542" s="34">
        <v>0</v>
      </c>
      <c r="AO542" s="34">
        <v>-7759.7836279999974</v>
      </c>
      <c r="AP542" s="34">
        <v>-8959.7836279999974</v>
      </c>
      <c r="AQ542" s="34">
        <v>1200</v>
      </c>
      <c r="AR542" s="34">
        <v>-20952</v>
      </c>
      <c r="AS542" s="34">
        <v>0</v>
      </c>
    </row>
    <row r="543" spans="2:45" s="1" customFormat="1" ht="12.75" x14ac:dyDescent="0.2">
      <c r="B543" s="31" t="s">
        <v>3798</v>
      </c>
      <c r="C543" s="32" t="s">
        <v>2978</v>
      </c>
      <c r="D543" s="31" t="s">
        <v>2979</v>
      </c>
      <c r="E543" s="31" t="s">
        <v>13</v>
      </c>
      <c r="F543" s="31" t="s">
        <v>11</v>
      </c>
      <c r="G543" s="31" t="s">
        <v>18</v>
      </c>
      <c r="H543" s="31" t="s">
        <v>32</v>
      </c>
      <c r="I543" s="31" t="s">
        <v>10</v>
      </c>
      <c r="J543" s="31" t="s">
        <v>22</v>
      </c>
      <c r="K543" s="31" t="s">
        <v>2980</v>
      </c>
      <c r="L543" s="33">
        <v>204</v>
      </c>
      <c r="M543" s="150">
        <v>4559.9047730000002</v>
      </c>
      <c r="N543" s="34">
        <v>-9350</v>
      </c>
      <c r="O543" s="34">
        <v>8452.7154129739156</v>
      </c>
      <c r="P543" s="30">
        <v>-2578.7807496999994</v>
      </c>
      <c r="Q543" s="35">
        <v>266.60731199999998</v>
      </c>
      <c r="R543" s="36">
        <v>2578.7807496999994</v>
      </c>
      <c r="S543" s="36">
        <v>288.2259988572535</v>
      </c>
      <c r="T543" s="36">
        <v>6960.8444210201906</v>
      </c>
      <c r="U543" s="37">
        <v>9827.9041662966374</v>
      </c>
      <c r="V543" s="38">
        <v>10094.511478296638</v>
      </c>
      <c r="W543" s="34">
        <v>10094.511478296638</v>
      </c>
      <c r="X543" s="34">
        <v>8978.7295978311704</v>
      </c>
      <c r="Y543" s="33">
        <v>1115.7818804654671</v>
      </c>
      <c r="Z543" s="144">
        <v>103.15083413767823</v>
      </c>
      <c r="AA543" s="34">
        <v>947.06401322378611</v>
      </c>
      <c r="AB543" s="34">
        <v>1696.3251617155122</v>
      </c>
      <c r="AC543" s="34">
        <v>855.11</v>
      </c>
      <c r="AD543" s="34">
        <v>159</v>
      </c>
      <c r="AE543" s="34">
        <v>0</v>
      </c>
      <c r="AF543" s="34">
        <v>3760.6500090769764</v>
      </c>
      <c r="AG543" s="136">
        <v>0</v>
      </c>
      <c r="AH543" s="34">
        <v>2451.3144772999999</v>
      </c>
      <c r="AI543" s="34">
        <v>0</v>
      </c>
      <c r="AJ543" s="34">
        <v>455.99047730000007</v>
      </c>
      <c r="AK543" s="34">
        <v>455.99047730000007</v>
      </c>
      <c r="AL543" s="34">
        <v>0</v>
      </c>
      <c r="AM543" s="34">
        <v>1995.3239999999998</v>
      </c>
      <c r="AN543" s="34">
        <v>1995.3239999999998</v>
      </c>
      <c r="AO543" s="34">
        <v>-2578.7807496999994</v>
      </c>
      <c r="AP543" s="34">
        <v>-5030.0952269999989</v>
      </c>
      <c r="AQ543" s="34">
        <v>2451.3144772999999</v>
      </c>
      <c r="AR543" s="34">
        <v>-9350</v>
      </c>
      <c r="AS543" s="34">
        <v>0</v>
      </c>
    </row>
    <row r="544" spans="2:45" s="1" customFormat="1" ht="12.75" x14ac:dyDescent="0.2">
      <c r="B544" s="31" t="s">
        <v>3798</v>
      </c>
      <c r="C544" s="32" t="s">
        <v>543</v>
      </c>
      <c r="D544" s="31" t="s">
        <v>544</v>
      </c>
      <c r="E544" s="31" t="s">
        <v>13</v>
      </c>
      <c r="F544" s="31" t="s">
        <v>11</v>
      </c>
      <c r="G544" s="31" t="s">
        <v>18</v>
      </c>
      <c r="H544" s="31" t="s">
        <v>32</v>
      </c>
      <c r="I544" s="31" t="s">
        <v>10</v>
      </c>
      <c r="J544" s="31" t="s">
        <v>22</v>
      </c>
      <c r="K544" s="31" t="s">
        <v>545</v>
      </c>
      <c r="L544" s="33">
        <v>269</v>
      </c>
      <c r="M544" s="150">
        <v>8361.4647879999993</v>
      </c>
      <c r="N544" s="34">
        <v>-10161</v>
      </c>
      <c r="O544" s="34">
        <v>3157.9512980469444</v>
      </c>
      <c r="P544" s="30">
        <v>885.46478799999932</v>
      </c>
      <c r="Q544" s="35">
        <v>439.41884599999997</v>
      </c>
      <c r="R544" s="36">
        <v>0</v>
      </c>
      <c r="S544" s="36">
        <v>502.1000525716214</v>
      </c>
      <c r="T544" s="36">
        <v>1890.8397445366481</v>
      </c>
      <c r="U544" s="37">
        <v>2392.9527010438592</v>
      </c>
      <c r="V544" s="38">
        <v>2832.3715470438592</v>
      </c>
      <c r="W544" s="34">
        <v>3717.8363350438585</v>
      </c>
      <c r="X544" s="34">
        <v>3213.8428086185668</v>
      </c>
      <c r="Y544" s="33">
        <v>503.99352642529175</v>
      </c>
      <c r="Z544" s="144">
        <v>6.5115032575200793</v>
      </c>
      <c r="AA544" s="34">
        <v>1078.1831096454712</v>
      </c>
      <c r="AB544" s="34">
        <v>2291.6319297459631</v>
      </c>
      <c r="AC544" s="34">
        <v>3575.3099999999995</v>
      </c>
      <c r="AD544" s="34">
        <v>0</v>
      </c>
      <c r="AE544" s="34">
        <v>346.33</v>
      </c>
      <c r="AF544" s="34">
        <v>7297.9665426489537</v>
      </c>
      <c r="AG544" s="136">
        <v>8501</v>
      </c>
      <c r="AH544" s="34">
        <v>8501</v>
      </c>
      <c r="AI544" s="34">
        <v>501</v>
      </c>
      <c r="AJ544" s="34">
        <v>501</v>
      </c>
      <c r="AK544" s="34">
        <v>0</v>
      </c>
      <c r="AL544" s="34">
        <v>8000</v>
      </c>
      <c r="AM544" s="34">
        <v>8000</v>
      </c>
      <c r="AN544" s="34">
        <v>0</v>
      </c>
      <c r="AO544" s="34">
        <v>885.46478799999932</v>
      </c>
      <c r="AP544" s="34">
        <v>885.46478799999932</v>
      </c>
      <c r="AQ544" s="34">
        <v>0</v>
      </c>
      <c r="AR544" s="34">
        <v>-10367</v>
      </c>
      <c r="AS544" s="34">
        <v>206</v>
      </c>
    </row>
    <row r="545" spans="2:45" s="1" customFormat="1" ht="12.75" x14ac:dyDescent="0.2">
      <c r="B545" s="31" t="s">
        <v>3798</v>
      </c>
      <c r="C545" s="32" t="s">
        <v>3008</v>
      </c>
      <c r="D545" s="31" t="s">
        <v>3009</v>
      </c>
      <c r="E545" s="31" t="s">
        <v>13</v>
      </c>
      <c r="F545" s="31" t="s">
        <v>11</v>
      </c>
      <c r="G545" s="31" t="s">
        <v>18</v>
      </c>
      <c r="H545" s="31" t="s">
        <v>32</v>
      </c>
      <c r="I545" s="31" t="s">
        <v>10</v>
      </c>
      <c r="J545" s="31" t="s">
        <v>22</v>
      </c>
      <c r="K545" s="31" t="s">
        <v>3010</v>
      </c>
      <c r="L545" s="33">
        <v>112</v>
      </c>
      <c r="M545" s="150">
        <v>2739.7509149999996</v>
      </c>
      <c r="N545" s="34">
        <v>-2204</v>
      </c>
      <c r="O545" s="34">
        <v>1965.9809892004309</v>
      </c>
      <c r="P545" s="30">
        <v>1841.2229149999994</v>
      </c>
      <c r="Q545" s="35">
        <v>207.898031</v>
      </c>
      <c r="R545" s="36">
        <v>0</v>
      </c>
      <c r="S545" s="36">
        <v>147.07149257148507</v>
      </c>
      <c r="T545" s="36">
        <v>76.928507428514934</v>
      </c>
      <c r="U545" s="37">
        <v>224.00120792072394</v>
      </c>
      <c r="V545" s="38">
        <v>431.89923892072397</v>
      </c>
      <c r="W545" s="34">
        <v>2273.1221539207236</v>
      </c>
      <c r="X545" s="34">
        <v>321.30664777191669</v>
      </c>
      <c r="Y545" s="33">
        <v>1951.8155061488069</v>
      </c>
      <c r="Z545" s="144">
        <v>0</v>
      </c>
      <c r="AA545" s="34">
        <v>885.42269159739635</v>
      </c>
      <c r="AB545" s="34">
        <v>1018.7405454590959</v>
      </c>
      <c r="AC545" s="34">
        <v>1563.54</v>
      </c>
      <c r="AD545" s="34">
        <v>0</v>
      </c>
      <c r="AE545" s="34">
        <v>0</v>
      </c>
      <c r="AF545" s="34">
        <v>3467.7032370564921</v>
      </c>
      <c r="AG545" s="136">
        <v>513</v>
      </c>
      <c r="AH545" s="34">
        <v>1306.4719999999998</v>
      </c>
      <c r="AI545" s="34">
        <v>0</v>
      </c>
      <c r="AJ545" s="34">
        <v>211</v>
      </c>
      <c r="AK545" s="34">
        <v>211</v>
      </c>
      <c r="AL545" s="34">
        <v>513</v>
      </c>
      <c r="AM545" s="34">
        <v>1095.4719999999998</v>
      </c>
      <c r="AN545" s="34">
        <v>582.47199999999975</v>
      </c>
      <c r="AO545" s="34">
        <v>1841.2229149999994</v>
      </c>
      <c r="AP545" s="34">
        <v>1047.7509149999996</v>
      </c>
      <c r="AQ545" s="34">
        <v>793.47199999999975</v>
      </c>
      <c r="AR545" s="34">
        <v>-2204</v>
      </c>
      <c r="AS545" s="34">
        <v>0</v>
      </c>
    </row>
    <row r="546" spans="2:45" s="1" customFormat="1" ht="12.75" x14ac:dyDescent="0.2">
      <c r="B546" s="31" t="s">
        <v>3798</v>
      </c>
      <c r="C546" s="32" t="s">
        <v>3524</v>
      </c>
      <c r="D546" s="31" t="s">
        <v>3525</v>
      </c>
      <c r="E546" s="31" t="s">
        <v>13</v>
      </c>
      <c r="F546" s="31" t="s">
        <v>11</v>
      </c>
      <c r="G546" s="31" t="s">
        <v>18</v>
      </c>
      <c r="H546" s="31" t="s">
        <v>32</v>
      </c>
      <c r="I546" s="31" t="s">
        <v>10</v>
      </c>
      <c r="J546" s="31" t="s">
        <v>14</v>
      </c>
      <c r="K546" s="31" t="s">
        <v>3526</v>
      </c>
      <c r="L546" s="33">
        <v>5618</v>
      </c>
      <c r="M546" s="150">
        <v>242334.200472</v>
      </c>
      <c r="N546" s="34">
        <v>-161691</v>
      </c>
      <c r="O546" s="34">
        <v>57440.420342487902</v>
      </c>
      <c r="P546" s="30">
        <v>129236.200472</v>
      </c>
      <c r="Q546" s="35">
        <v>29108.234117</v>
      </c>
      <c r="R546" s="36">
        <v>0</v>
      </c>
      <c r="S546" s="36">
        <v>7544.1044377171829</v>
      </c>
      <c r="T546" s="36">
        <v>3691.8955622828171</v>
      </c>
      <c r="U546" s="37">
        <v>11236.060590166313</v>
      </c>
      <c r="V546" s="38">
        <v>40344.294707166315</v>
      </c>
      <c r="W546" s="34">
        <v>169580.49517916632</v>
      </c>
      <c r="X546" s="34">
        <v>14145.19582071717</v>
      </c>
      <c r="Y546" s="33">
        <v>155435.29935844915</v>
      </c>
      <c r="Z546" s="144">
        <v>0</v>
      </c>
      <c r="AA546" s="34">
        <v>8434.1661932495936</v>
      </c>
      <c r="AB546" s="34">
        <v>30923.512728013491</v>
      </c>
      <c r="AC546" s="34">
        <v>23549.040000000001</v>
      </c>
      <c r="AD546" s="34">
        <v>1367.165</v>
      </c>
      <c r="AE546" s="34">
        <v>1571.31</v>
      </c>
      <c r="AF546" s="34">
        <v>65845.193921263082</v>
      </c>
      <c r="AG546" s="136">
        <v>197797</v>
      </c>
      <c r="AH546" s="34">
        <v>197797</v>
      </c>
      <c r="AI546" s="34">
        <v>29711</v>
      </c>
      <c r="AJ546" s="34">
        <v>29711</v>
      </c>
      <c r="AK546" s="34">
        <v>0</v>
      </c>
      <c r="AL546" s="34">
        <v>168086</v>
      </c>
      <c r="AM546" s="34">
        <v>168086</v>
      </c>
      <c r="AN546" s="34">
        <v>0</v>
      </c>
      <c r="AO546" s="34">
        <v>129236.200472</v>
      </c>
      <c r="AP546" s="34">
        <v>129236.200472</v>
      </c>
      <c r="AQ546" s="34">
        <v>0</v>
      </c>
      <c r="AR546" s="34">
        <v>-161691</v>
      </c>
      <c r="AS546" s="34">
        <v>0</v>
      </c>
    </row>
    <row r="547" spans="2:45" s="1" customFormat="1" ht="12.75" x14ac:dyDescent="0.2">
      <c r="B547" s="31" t="s">
        <v>3798</v>
      </c>
      <c r="C547" s="32" t="s">
        <v>1991</v>
      </c>
      <c r="D547" s="31" t="s">
        <v>1992</v>
      </c>
      <c r="E547" s="31" t="s">
        <v>13</v>
      </c>
      <c r="F547" s="31" t="s">
        <v>11</v>
      </c>
      <c r="G547" s="31" t="s">
        <v>18</v>
      </c>
      <c r="H547" s="31" t="s">
        <v>32</v>
      </c>
      <c r="I547" s="31" t="s">
        <v>10</v>
      </c>
      <c r="J547" s="31" t="s">
        <v>22</v>
      </c>
      <c r="K547" s="31" t="s">
        <v>1993</v>
      </c>
      <c r="L547" s="33">
        <v>326</v>
      </c>
      <c r="M547" s="150">
        <v>16782.390452</v>
      </c>
      <c r="N547" s="34">
        <v>-7741</v>
      </c>
      <c r="O547" s="34">
        <v>6128.235785110548</v>
      </c>
      <c r="P547" s="30">
        <v>5830.9964519999994</v>
      </c>
      <c r="Q547" s="35">
        <v>459.783953</v>
      </c>
      <c r="R547" s="36">
        <v>0</v>
      </c>
      <c r="S547" s="36">
        <v>326.42952342869683</v>
      </c>
      <c r="T547" s="36">
        <v>325.57047657130317</v>
      </c>
      <c r="U547" s="37">
        <v>652.00351591210722</v>
      </c>
      <c r="V547" s="38">
        <v>1111.7874689121072</v>
      </c>
      <c r="W547" s="34">
        <v>6942.7839209121066</v>
      </c>
      <c r="X547" s="34">
        <v>735.1365695392451</v>
      </c>
      <c r="Y547" s="33">
        <v>6207.6473513728615</v>
      </c>
      <c r="Z547" s="144">
        <v>343.42926293178891</v>
      </c>
      <c r="AA547" s="34">
        <v>1213.4075643862277</v>
      </c>
      <c r="AB547" s="34">
        <v>2700.5423481018906</v>
      </c>
      <c r="AC547" s="34">
        <v>3993.87</v>
      </c>
      <c r="AD547" s="34">
        <v>233</v>
      </c>
      <c r="AE547" s="34">
        <v>100</v>
      </c>
      <c r="AF547" s="34">
        <v>8584.2491754199073</v>
      </c>
      <c r="AG547" s="136">
        <v>2193</v>
      </c>
      <c r="AH547" s="34">
        <v>3538.6059999999998</v>
      </c>
      <c r="AI547" s="34">
        <v>350</v>
      </c>
      <c r="AJ547" s="34">
        <v>350</v>
      </c>
      <c r="AK547" s="34">
        <v>0</v>
      </c>
      <c r="AL547" s="34">
        <v>1843</v>
      </c>
      <c r="AM547" s="34">
        <v>3188.6059999999998</v>
      </c>
      <c r="AN547" s="34">
        <v>1345.6059999999998</v>
      </c>
      <c r="AO547" s="34">
        <v>5830.9964519999994</v>
      </c>
      <c r="AP547" s="34">
        <v>4485.3904519999996</v>
      </c>
      <c r="AQ547" s="34">
        <v>1345.6059999999998</v>
      </c>
      <c r="AR547" s="34">
        <v>-10558</v>
      </c>
      <c r="AS547" s="34">
        <v>2817</v>
      </c>
    </row>
    <row r="548" spans="2:45" s="1" customFormat="1" ht="12.75" x14ac:dyDescent="0.2">
      <c r="B548" s="31" t="s">
        <v>3798</v>
      </c>
      <c r="C548" s="32" t="s">
        <v>3530</v>
      </c>
      <c r="D548" s="31" t="s">
        <v>3531</v>
      </c>
      <c r="E548" s="31" t="s">
        <v>13</v>
      </c>
      <c r="F548" s="31" t="s">
        <v>11</v>
      </c>
      <c r="G548" s="31" t="s">
        <v>18</v>
      </c>
      <c r="H548" s="31" t="s">
        <v>32</v>
      </c>
      <c r="I548" s="31" t="s">
        <v>10</v>
      </c>
      <c r="J548" s="31" t="s">
        <v>12</v>
      </c>
      <c r="K548" s="31" t="s">
        <v>3532</v>
      </c>
      <c r="L548" s="33">
        <v>2120</v>
      </c>
      <c r="M548" s="150">
        <v>78031.533299000002</v>
      </c>
      <c r="N548" s="34">
        <v>-50275</v>
      </c>
      <c r="O548" s="34">
        <v>24482.867988335202</v>
      </c>
      <c r="P548" s="30">
        <v>33555.333299000005</v>
      </c>
      <c r="Q548" s="35">
        <v>2376.7038470000002</v>
      </c>
      <c r="R548" s="36">
        <v>0</v>
      </c>
      <c r="S548" s="36">
        <v>1317.8224674290775</v>
      </c>
      <c r="T548" s="36">
        <v>2922.1775325709223</v>
      </c>
      <c r="U548" s="37">
        <v>4240.0228642137026</v>
      </c>
      <c r="V548" s="38">
        <v>6616.7267112137033</v>
      </c>
      <c r="W548" s="34">
        <v>40172.06001021371</v>
      </c>
      <c r="X548" s="34">
        <v>2470.9171264290853</v>
      </c>
      <c r="Y548" s="33">
        <v>37701.142883784625</v>
      </c>
      <c r="Z548" s="144">
        <v>0</v>
      </c>
      <c r="AA548" s="34">
        <v>1821.684704040405</v>
      </c>
      <c r="AB548" s="34">
        <v>12079.049138978075</v>
      </c>
      <c r="AC548" s="34">
        <v>8886.43</v>
      </c>
      <c r="AD548" s="34">
        <v>890</v>
      </c>
      <c r="AE548" s="34">
        <v>1867.85</v>
      </c>
      <c r="AF548" s="34">
        <v>25545.013843018478</v>
      </c>
      <c r="AG548" s="136">
        <v>0</v>
      </c>
      <c r="AH548" s="34">
        <v>24292.799999999999</v>
      </c>
      <c r="AI548" s="34">
        <v>0</v>
      </c>
      <c r="AJ548" s="34">
        <v>570</v>
      </c>
      <c r="AK548" s="34">
        <v>570</v>
      </c>
      <c r="AL548" s="34">
        <v>0</v>
      </c>
      <c r="AM548" s="34">
        <v>23722.799999999999</v>
      </c>
      <c r="AN548" s="34">
        <v>23722.799999999999</v>
      </c>
      <c r="AO548" s="34">
        <v>33555.333299000005</v>
      </c>
      <c r="AP548" s="34">
        <v>9262.5332990000061</v>
      </c>
      <c r="AQ548" s="34">
        <v>24292.800000000003</v>
      </c>
      <c r="AR548" s="34">
        <v>-51657</v>
      </c>
      <c r="AS548" s="34">
        <v>1382</v>
      </c>
    </row>
    <row r="549" spans="2:45" s="1" customFormat="1" ht="12.75" x14ac:dyDescent="0.2">
      <c r="B549" s="31" t="s">
        <v>3798</v>
      </c>
      <c r="C549" s="32" t="s">
        <v>477</v>
      </c>
      <c r="D549" s="31" t="s">
        <v>478</v>
      </c>
      <c r="E549" s="31" t="s">
        <v>13</v>
      </c>
      <c r="F549" s="31" t="s">
        <v>11</v>
      </c>
      <c r="G549" s="31" t="s">
        <v>18</v>
      </c>
      <c r="H549" s="31" t="s">
        <v>32</v>
      </c>
      <c r="I549" s="31" t="s">
        <v>10</v>
      </c>
      <c r="J549" s="31" t="s">
        <v>12</v>
      </c>
      <c r="K549" s="31" t="s">
        <v>479</v>
      </c>
      <c r="L549" s="33">
        <v>2770</v>
      </c>
      <c r="M549" s="150">
        <v>54232.176581000007</v>
      </c>
      <c r="N549" s="34">
        <v>-16283</v>
      </c>
      <c r="O549" s="34">
        <v>1129.2819111896351</v>
      </c>
      <c r="P549" s="30">
        <v>56078.176581000007</v>
      </c>
      <c r="Q549" s="35">
        <v>4409.5718129999996</v>
      </c>
      <c r="R549" s="36">
        <v>0</v>
      </c>
      <c r="S549" s="36">
        <v>3366.2551131441496</v>
      </c>
      <c r="T549" s="36">
        <v>2173.7448868558504</v>
      </c>
      <c r="U549" s="37">
        <v>5540.0298744679048</v>
      </c>
      <c r="V549" s="38">
        <v>9949.6016874679044</v>
      </c>
      <c r="W549" s="34">
        <v>66027.778268467911</v>
      </c>
      <c r="X549" s="34">
        <v>6311.7283371441517</v>
      </c>
      <c r="Y549" s="33">
        <v>59716.04993132376</v>
      </c>
      <c r="Z549" s="144">
        <v>0</v>
      </c>
      <c r="AA549" s="34">
        <v>5796.7663724466129</v>
      </c>
      <c r="AB549" s="34">
        <v>16905.920895563911</v>
      </c>
      <c r="AC549" s="34">
        <v>11611.04</v>
      </c>
      <c r="AD549" s="34">
        <v>1223</v>
      </c>
      <c r="AE549" s="34">
        <v>89.75</v>
      </c>
      <c r="AF549" s="34">
        <v>35626.477268010523</v>
      </c>
      <c r="AG549" s="136">
        <v>71765</v>
      </c>
      <c r="AH549" s="34">
        <v>76129</v>
      </c>
      <c r="AI549" s="34">
        <v>0</v>
      </c>
      <c r="AJ549" s="34">
        <v>4364</v>
      </c>
      <c r="AK549" s="34">
        <v>4364</v>
      </c>
      <c r="AL549" s="34">
        <v>71765</v>
      </c>
      <c r="AM549" s="34">
        <v>71765</v>
      </c>
      <c r="AN549" s="34">
        <v>0</v>
      </c>
      <c r="AO549" s="34">
        <v>56078.176581000007</v>
      </c>
      <c r="AP549" s="34">
        <v>51714.176581000007</v>
      </c>
      <c r="AQ549" s="34">
        <v>4364</v>
      </c>
      <c r="AR549" s="34">
        <v>-16283</v>
      </c>
      <c r="AS549" s="34">
        <v>0</v>
      </c>
    </row>
    <row r="550" spans="2:45" s="1" customFormat="1" ht="12.75" x14ac:dyDescent="0.2">
      <c r="B550" s="31" t="s">
        <v>3798</v>
      </c>
      <c r="C550" s="32" t="s">
        <v>2780</v>
      </c>
      <c r="D550" s="31" t="s">
        <v>2781</v>
      </c>
      <c r="E550" s="31" t="s">
        <v>13</v>
      </c>
      <c r="F550" s="31" t="s">
        <v>11</v>
      </c>
      <c r="G550" s="31" t="s">
        <v>18</v>
      </c>
      <c r="H550" s="31" t="s">
        <v>32</v>
      </c>
      <c r="I550" s="31" t="s">
        <v>10</v>
      </c>
      <c r="J550" s="31" t="s">
        <v>22</v>
      </c>
      <c r="K550" s="31" t="s">
        <v>2782</v>
      </c>
      <c r="L550" s="33">
        <v>76</v>
      </c>
      <c r="M550" s="150">
        <v>33749.378423000002</v>
      </c>
      <c r="N550" s="34">
        <v>40330</v>
      </c>
      <c r="O550" s="34">
        <v>0</v>
      </c>
      <c r="P550" s="30">
        <v>61621.734423000002</v>
      </c>
      <c r="Q550" s="35">
        <v>0</v>
      </c>
      <c r="R550" s="36">
        <v>0</v>
      </c>
      <c r="S550" s="36">
        <v>36.434179428585416</v>
      </c>
      <c r="T550" s="36">
        <v>115.56582057141458</v>
      </c>
      <c r="U550" s="37">
        <v>0</v>
      </c>
      <c r="V550" s="38">
        <v>0</v>
      </c>
      <c r="W550" s="34">
        <v>61621.734423000002</v>
      </c>
      <c r="X550" s="34">
        <v>36.434179428586503</v>
      </c>
      <c r="Y550" s="33">
        <v>61585.300243571415</v>
      </c>
      <c r="Z550" s="144">
        <v>0</v>
      </c>
      <c r="AA550" s="34">
        <v>0</v>
      </c>
      <c r="AB550" s="34">
        <v>1961.1619512833306</v>
      </c>
      <c r="AC550" s="34">
        <v>600</v>
      </c>
      <c r="AD550" s="34">
        <v>0</v>
      </c>
      <c r="AE550" s="34">
        <v>1826.08</v>
      </c>
      <c r="AF550" s="34">
        <v>4387.2419512833303</v>
      </c>
      <c r="AG550" s="136">
        <v>0</v>
      </c>
      <c r="AH550" s="34">
        <v>743.35599999999988</v>
      </c>
      <c r="AI550" s="34">
        <v>0</v>
      </c>
      <c r="AJ550" s="34">
        <v>0</v>
      </c>
      <c r="AK550" s="34">
        <v>0</v>
      </c>
      <c r="AL550" s="34">
        <v>0</v>
      </c>
      <c r="AM550" s="34">
        <v>743.35599999999988</v>
      </c>
      <c r="AN550" s="34">
        <v>743.35599999999988</v>
      </c>
      <c r="AO550" s="34">
        <v>61621.734423000002</v>
      </c>
      <c r="AP550" s="34">
        <v>60878.378423000002</v>
      </c>
      <c r="AQ550" s="34">
        <v>743.35599999999977</v>
      </c>
      <c r="AR550" s="34">
        <v>40330</v>
      </c>
      <c r="AS550" s="34">
        <v>0</v>
      </c>
    </row>
    <row r="551" spans="2:45" s="1" customFormat="1" ht="12.75" x14ac:dyDescent="0.2">
      <c r="B551" s="31" t="s">
        <v>3798</v>
      </c>
      <c r="C551" s="32" t="s">
        <v>1794</v>
      </c>
      <c r="D551" s="31" t="s">
        <v>1795</v>
      </c>
      <c r="E551" s="31" t="s">
        <v>13</v>
      </c>
      <c r="F551" s="31" t="s">
        <v>11</v>
      </c>
      <c r="G551" s="31" t="s">
        <v>18</v>
      </c>
      <c r="H551" s="31" t="s">
        <v>32</v>
      </c>
      <c r="I551" s="31" t="s">
        <v>10</v>
      </c>
      <c r="J551" s="31" t="s">
        <v>12</v>
      </c>
      <c r="K551" s="31" t="s">
        <v>1796</v>
      </c>
      <c r="L551" s="33">
        <v>1400</v>
      </c>
      <c r="M551" s="150">
        <v>69786.556607999999</v>
      </c>
      <c r="N551" s="34">
        <v>-44197</v>
      </c>
      <c r="O551" s="34">
        <v>24568.557603857611</v>
      </c>
      <c r="P551" s="30">
        <v>31713.356608000002</v>
      </c>
      <c r="Q551" s="35">
        <v>4180.1136159999996</v>
      </c>
      <c r="R551" s="36">
        <v>0</v>
      </c>
      <c r="S551" s="36">
        <v>2089.1389222865168</v>
      </c>
      <c r="T551" s="36">
        <v>710.86107771348316</v>
      </c>
      <c r="U551" s="37">
        <v>2800.0150990090492</v>
      </c>
      <c r="V551" s="38">
        <v>6980.1287150090484</v>
      </c>
      <c r="W551" s="34">
        <v>38693.485323009052</v>
      </c>
      <c r="X551" s="34">
        <v>3917.1354792865168</v>
      </c>
      <c r="Y551" s="33">
        <v>34776.349843722535</v>
      </c>
      <c r="Z551" s="144">
        <v>74.92688679886119</v>
      </c>
      <c r="AA551" s="34">
        <v>2812.7649693643916</v>
      </c>
      <c r="AB551" s="34">
        <v>8334.8826783406384</v>
      </c>
      <c r="AC551" s="34">
        <v>5868.4</v>
      </c>
      <c r="AD551" s="34">
        <v>2558.5719140000001</v>
      </c>
      <c r="AE551" s="34">
        <v>54.75</v>
      </c>
      <c r="AF551" s="34">
        <v>19704.29644850389</v>
      </c>
      <c r="AG551" s="136">
        <v>12047</v>
      </c>
      <c r="AH551" s="34">
        <v>17803.8</v>
      </c>
      <c r="AI551" s="34">
        <v>0</v>
      </c>
      <c r="AJ551" s="34">
        <v>2137.8000000000002</v>
      </c>
      <c r="AK551" s="34">
        <v>2137.8000000000002</v>
      </c>
      <c r="AL551" s="34">
        <v>12047</v>
      </c>
      <c r="AM551" s="34">
        <v>15666</v>
      </c>
      <c r="AN551" s="34">
        <v>3619</v>
      </c>
      <c r="AO551" s="34">
        <v>31713.356608000002</v>
      </c>
      <c r="AP551" s="34">
        <v>25956.556608000003</v>
      </c>
      <c r="AQ551" s="34">
        <v>5756.8000000000029</v>
      </c>
      <c r="AR551" s="34">
        <v>-44197</v>
      </c>
      <c r="AS551" s="34">
        <v>0</v>
      </c>
    </row>
    <row r="552" spans="2:45" s="1" customFormat="1" ht="12.75" x14ac:dyDescent="0.2">
      <c r="B552" s="31" t="s">
        <v>3798</v>
      </c>
      <c r="C552" s="32" t="s">
        <v>870</v>
      </c>
      <c r="D552" s="31" t="s">
        <v>871</v>
      </c>
      <c r="E552" s="31" t="s">
        <v>13</v>
      </c>
      <c r="F552" s="31" t="s">
        <v>11</v>
      </c>
      <c r="G552" s="31" t="s">
        <v>18</v>
      </c>
      <c r="H552" s="31" t="s">
        <v>32</v>
      </c>
      <c r="I552" s="31" t="s">
        <v>10</v>
      </c>
      <c r="J552" s="31" t="s">
        <v>22</v>
      </c>
      <c r="K552" s="31" t="s">
        <v>872</v>
      </c>
      <c r="L552" s="33">
        <v>982</v>
      </c>
      <c r="M552" s="150">
        <v>55315.887538999996</v>
      </c>
      <c r="N552" s="34">
        <v>-47463</v>
      </c>
      <c r="O552" s="34">
        <v>29221.01599912209</v>
      </c>
      <c r="P552" s="30">
        <v>20485.187538999995</v>
      </c>
      <c r="Q552" s="35">
        <v>2724.368551</v>
      </c>
      <c r="R552" s="36">
        <v>0</v>
      </c>
      <c r="S552" s="36">
        <v>797.17364342887754</v>
      </c>
      <c r="T552" s="36">
        <v>5543.3026175030191</v>
      </c>
      <c r="U552" s="37">
        <v>6340.5104519706256</v>
      </c>
      <c r="V552" s="38">
        <v>9064.8790029706252</v>
      </c>
      <c r="W552" s="34">
        <v>29550.06654197062</v>
      </c>
      <c r="X552" s="34">
        <v>8203.6874285509693</v>
      </c>
      <c r="Y552" s="33">
        <v>21346.379113419651</v>
      </c>
      <c r="Z552" s="144">
        <v>0</v>
      </c>
      <c r="AA552" s="34">
        <v>14100.772248818232</v>
      </c>
      <c r="AB552" s="34">
        <v>5167.5192093220767</v>
      </c>
      <c r="AC552" s="34">
        <v>5546.62</v>
      </c>
      <c r="AD552" s="34">
        <v>2012.0313212499996</v>
      </c>
      <c r="AE552" s="34">
        <v>63.81</v>
      </c>
      <c r="AF552" s="34">
        <v>26890.75277939031</v>
      </c>
      <c r="AG552" s="136">
        <v>20360</v>
      </c>
      <c r="AH552" s="34">
        <v>24259.3</v>
      </c>
      <c r="AI552" s="34">
        <v>0</v>
      </c>
      <c r="AJ552" s="34">
        <v>3899.3</v>
      </c>
      <c r="AK552" s="34">
        <v>3899.3</v>
      </c>
      <c r="AL552" s="34">
        <v>20360</v>
      </c>
      <c r="AM552" s="34">
        <v>20360</v>
      </c>
      <c r="AN552" s="34">
        <v>0</v>
      </c>
      <c r="AO552" s="34">
        <v>20485.187538999995</v>
      </c>
      <c r="AP552" s="34">
        <v>16585.887538999996</v>
      </c>
      <c r="AQ552" s="34">
        <v>3899.2999999999993</v>
      </c>
      <c r="AR552" s="34">
        <v>-47862</v>
      </c>
      <c r="AS552" s="34">
        <v>399</v>
      </c>
    </row>
    <row r="553" spans="2:45" s="1" customFormat="1" ht="12.75" x14ac:dyDescent="0.2">
      <c r="B553" s="31" t="s">
        <v>3798</v>
      </c>
      <c r="C553" s="32" t="s">
        <v>387</v>
      </c>
      <c r="D553" s="31" t="s">
        <v>388</v>
      </c>
      <c r="E553" s="31" t="s">
        <v>13</v>
      </c>
      <c r="F553" s="31" t="s">
        <v>11</v>
      </c>
      <c r="G553" s="31" t="s">
        <v>18</v>
      </c>
      <c r="H553" s="31" t="s">
        <v>32</v>
      </c>
      <c r="I553" s="31" t="s">
        <v>10</v>
      </c>
      <c r="J553" s="31" t="s">
        <v>12</v>
      </c>
      <c r="K553" s="31" t="s">
        <v>389</v>
      </c>
      <c r="L553" s="33">
        <v>3346</v>
      </c>
      <c r="M553" s="150">
        <v>88159.393240999998</v>
      </c>
      <c r="N553" s="34">
        <v>-54328</v>
      </c>
      <c r="O553" s="34">
        <v>36145.152451097747</v>
      </c>
      <c r="P553" s="30">
        <v>-12837.606759000002</v>
      </c>
      <c r="Q553" s="35">
        <v>7578.1623499999996</v>
      </c>
      <c r="R553" s="36">
        <v>12837.606759000002</v>
      </c>
      <c r="S553" s="36">
        <v>5930.061322287992</v>
      </c>
      <c r="T553" s="36">
        <v>27661.252329023766</v>
      </c>
      <c r="U553" s="37">
        <v>46429.170778415122</v>
      </c>
      <c r="V553" s="38">
        <v>54007.333128415121</v>
      </c>
      <c r="W553" s="34">
        <v>54007.333128415121</v>
      </c>
      <c r="X553" s="34">
        <v>44874.65873738574</v>
      </c>
      <c r="Y553" s="33">
        <v>9132.6743910293808</v>
      </c>
      <c r="Z553" s="144">
        <v>2575.7232320543044</v>
      </c>
      <c r="AA553" s="34">
        <v>1464.0406279112849</v>
      </c>
      <c r="AB553" s="34">
        <v>17266.120857423761</v>
      </c>
      <c r="AC553" s="34">
        <v>14025.47</v>
      </c>
      <c r="AD553" s="34">
        <v>1234.5143519999999</v>
      </c>
      <c r="AE553" s="34">
        <v>372.34</v>
      </c>
      <c r="AF553" s="34">
        <v>36938.209069389348</v>
      </c>
      <c r="AG553" s="136">
        <v>78655</v>
      </c>
      <c r="AH553" s="34">
        <v>78855</v>
      </c>
      <c r="AI553" s="34">
        <v>0</v>
      </c>
      <c r="AJ553" s="34">
        <v>200</v>
      </c>
      <c r="AK553" s="34">
        <v>200</v>
      </c>
      <c r="AL553" s="34">
        <v>78655</v>
      </c>
      <c r="AM553" s="34">
        <v>78655</v>
      </c>
      <c r="AN553" s="34">
        <v>0</v>
      </c>
      <c r="AO553" s="34">
        <v>-12837.606759000002</v>
      </c>
      <c r="AP553" s="34">
        <v>-13037.606759000002</v>
      </c>
      <c r="AQ553" s="34">
        <v>200</v>
      </c>
      <c r="AR553" s="34">
        <v>-54328</v>
      </c>
      <c r="AS553" s="34">
        <v>0</v>
      </c>
    </row>
    <row r="554" spans="2:45" s="1" customFormat="1" ht="12.75" x14ac:dyDescent="0.2">
      <c r="B554" s="31" t="s">
        <v>3798</v>
      </c>
      <c r="C554" s="32" t="s">
        <v>1599</v>
      </c>
      <c r="D554" s="31" t="s">
        <v>1600</v>
      </c>
      <c r="E554" s="31" t="s">
        <v>13</v>
      </c>
      <c r="F554" s="31" t="s">
        <v>11</v>
      </c>
      <c r="G554" s="31" t="s">
        <v>18</v>
      </c>
      <c r="H554" s="31" t="s">
        <v>32</v>
      </c>
      <c r="I554" s="31" t="s">
        <v>10</v>
      </c>
      <c r="J554" s="31" t="s">
        <v>12</v>
      </c>
      <c r="K554" s="31" t="s">
        <v>1601</v>
      </c>
      <c r="L554" s="33">
        <v>1104</v>
      </c>
      <c r="M554" s="150">
        <v>152681.43886900001</v>
      </c>
      <c r="N554" s="34">
        <v>-194571</v>
      </c>
      <c r="O554" s="34">
        <v>179302.85611309999</v>
      </c>
      <c r="P554" s="30">
        <v>-7925.4172440999973</v>
      </c>
      <c r="Q554" s="35">
        <v>10103.964372</v>
      </c>
      <c r="R554" s="36">
        <v>7925.4172440999973</v>
      </c>
      <c r="S554" s="36">
        <v>1801.8300057149775</v>
      </c>
      <c r="T554" s="36">
        <v>154322.712635</v>
      </c>
      <c r="U554" s="37">
        <v>164050.84452475383</v>
      </c>
      <c r="V554" s="38">
        <v>174154.80889675382</v>
      </c>
      <c r="W554" s="34">
        <v>174154.80889675382</v>
      </c>
      <c r="X554" s="34">
        <v>174153.92425681496</v>
      </c>
      <c r="Y554" s="33">
        <v>0.88463993885670789</v>
      </c>
      <c r="Z554" s="144">
        <v>0</v>
      </c>
      <c r="AA554" s="34">
        <v>1203.7551417610753</v>
      </c>
      <c r="AB554" s="34">
        <v>7229.7964729240502</v>
      </c>
      <c r="AC554" s="34">
        <v>4627.6499999999996</v>
      </c>
      <c r="AD554" s="34">
        <v>1194.1902811937505</v>
      </c>
      <c r="AE554" s="34">
        <v>0</v>
      </c>
      <c r="AF554" s="34">
        <v>14255.391895878876</v>
      </c>
      <c r="AG554" s="136">
        <v>23798</v>
      </c>
      <c r="AH554" s="34">
        <v>39066.143886899998</v>
      </c>
      <c r="AI554" s="34">
        <v>0</v>
      </c>
      <c r="AJ554" s="34">
        <v>15268.143886900001</v>
      </c>
      <c r="AK554" s="34">
        <v>15268.143886900001</v>
      </c>
      <c r="AL554" s="34">
        <v>23798</v>
      </c>
      <c r="AM554" s="34">
        <v>23798</v>
      </c>
      <c r="AN554" s="34">
        <v>0</v>
      </c>
      <c r="AO554" s="34">
        <v>-7925.4172440999973</v>
      </c>
      <c r="AP554" s="34">
        <v>-23193.561130999999</v>
      </c>
      <c r="AQ554" s="34">
        <v>15268.143886900001</v>
      </c>
      <c r="AR554" s="34">
        <v>-194571</v>
      </c>
      <c r="AS554" s="34">
        <v>0</v>
      </c>
    </row>
    <row r="555" spans="2:45" s="1" customFormat="1" ht="12.75" x14ac:dyDescent="0.2">
      <c r="B555" s="31" t="s">
        <v>3798</v>
      </c>
      <c r="C555" s="32" t="s">
        <v>882</v>
      </c>
      <c r="D555" s="31" t="s">
        <v>883</v>
      </c>
      <c r="E555" s="31" t="s">
        <v>13</v>
      </c>
      <c r="F555" s="31" t="s">
        <v>11</v>
      </c>
      <c r="G555" s="31" t="s">
        <v>18</v>
      </c>
      <c r="H555" s="31" t="s">
        <v>32</v>
      </c>
      <c r="I555" s="31" t="s">
        <v>10</v>
      </c>
      <c r="J555" s="31" t="s">
        <v>22</v>
      </c>
      <c r="K555" s="31" t="s">
        <v>884</v>
      </c>
      <c r="L555" s="33">
        <v>167</v>
      </c>
      <c r="M555" s="150">
        <v>126535.46886200001</v>
      </c>
      <c r="N555" s="34">
        <v>-6937</v>
      </c>
      <c r="O555" s="34">
        <v>0</v>
      </c>
      <c r="P555" s="30">
        <v>132366.16886200002</v>
      </c>
      <c r="Q555" s="35">
        <v>2712.114748</v>
      </c>
      <c r="R555" s="36">
        <v>0</v>
      </c>
      <c r="S555" s="36">
        <v>0</v>
      </c>
      <c r="T555" s="36">
        <v>334</v>
      </c>
      <c r="U555" s="37">
        <v>334.00180109607942</v>
      </c>
      <c r="V555" s="38">
        <v>3046.1165490960793</v>
      </c>
      <c r="W555" s="34">
        <v>135412.28541109609</v>
      </c>
      <c r="X555" s="34">
        <v>0</v>
      </c>
      <c r="Y555" s="33">
        <v>135412.28541109609</v>
      </c>
      <c r="Z555" s="144">
        <v>0</v>
      </c>
      <c r="AA555" s="34">
        <v>4430.5848319862444</v>
      </c>
      <c r="AB555" s="34">
        <v>4649.5882585833097</v>
      </c>
      <c r="AC555" s="34">
        <v>1455.02</v>
      </c>
      <c r="AD555" s="34">
        <v>1020.5482219335524</v>
      </c>
      <c r="AE555" s="34">
        <v>1171.02</v>
      </c>
      <c r="AF555" s="34">
        <v>12726.761312503108</v>
      </c>
      <c r="AG555" s="136">
        <v>14154</v>
      </c>
      <c r="AH555" s="34">
        <v>15613.7</v>
      </c>
      <c r="AI555" s="34">
        <v>0</v>
      </c>
      <c r="AJ555" s="34">
        <v>1459.7</v>
      </c>
      <c r="AK555" s="34">
        <v>1459.7</v>
      </c>
      <c r="AL555" s="34">
        <v>14154</v>
      </c>
      <c r="AM555" s="34">
        <v>14154</v>
      </c>
      <c r="AN555" s="34">
        <v>0</v>
      </c>
      <c r="AO555" s="34">
        <v>132366.16886200002</v>
      </c>
      <c r="AP555" s="34">
        <v>130906.46886200002</v>
      </c>
      <c r="AQ555" s="34">
        <v>1459.7000000000116</v>
      </c>
      <c r="AR555" s="34">
        <v>-6937</v>
      </c>
      <c r="AS555" s="34">
        <v>0</v>
      </c>
    </row>
    <row r="556" spans="2:45" s="1" customFormat="1" ht="12.75" x14ac:dyDescent="0.2">
      <c r="B556" s="31" t="s">
        <v>3798</v>
      </c>
      <c r="C556" s="32" t="s">
        <v>2972</v>
      </c>
      <c r="D556" s="31" t="s">
        <v>2973</v>
      </c>
      <c r="E556" s="31" t="s">
        <v>13</v>
      </c>
      <c r="F556" s="31" t="s">
        <v>11</v>
      </c>
      <c r="G556" s="31" t="s">
        <v>18</v>
      </c>
      <c r="H556" s="31" t="s">
        <v>32</v>
      </c>
      <c r="I556" s="31" t="s">
        <v>10</v>
      </c>
      <c r="J556" s="31" t="s">
        <v>22</v>
      </c>
      <c r="K556" s="31" t="s">
        <v>2974</v>
      </c>
      <c r="L556" s="33">
        <v>237</v>
      </c>
      <c r="M556" s="150">
        <v>56965.729406999999</v>
      </c>
      <c r="N556" s="34">
        <v>-12128</v>
      </c>
      <c r="O556" s="34">
        <v>4434.8933013106198</v>
      </c>
      <c r="P556" s="30">
        <v>46098.929407000003</v>
      </c>
      <c r="Q556" s="35">
        <v>3277.1995029999998</v>
      </c>
      <c r="R556" s="36">
        <v>0</v>
      </c>
      <c r="S556" s="36">
        <v>93.822467428607453</v>
      </c>
      <c r="T556" s="36">
        <v>380.17753257139253</v>
      </c>
      <c r="U556" s="37">
        <v>474.00255604653194</v>
      </c>
      <c r="V556" s="38">
        <v>3751.2020590465318</v>
      </c>
      <c r="W556" s="34">
        <v>49850.131466046536</v>
      </c>
      <c r="X556" s="34">
        <v>175.91712642861967</v>
      </c>
      <c r="Y556" s="33">
        <v>49674.214339617916</v>
      </c>
      <c r="Z556" s="144">
        <v>0</v>
      </c>
      <c r="AA556" s="34">
        <v>924.13941662715604</v>
      </c>
      <c r="AB556" s="34">
        <v>1623.3826236156101</v>
      </c>
      <c r="AC556" s="34">
        <v>2049.79</v>
      </c>
      <c r="AD556" s="34">
        <v>355.54667047500004</v>
      </c>
      <c r="AE556" s="34">
        <v>1415.59</v>
      </c>
      <c r="AF556" s="34">
        <v>6368.4487107177665</v>
      </c>
      <c r="AG556" s="136">
        <v>17672</v>
      </c>
      <c r="AH556" s="34">
        <v>17869.2</v>
      </c>
      <c r="AI556" s="34">
        <v>0</v>
      </c>
      <c r="AJ556" s="34">
        <v>197.20000000000002</v>
      </c>
      <c r="AK556" s="34">
        <v>197.20000000000002</v>
      </c>
      <c r="AL556" s="34">
        <v>17672</v>
      </c>
      <c r="AM556" s="34">
        <v>17672</v>
      </c>
      <c r="AN556" s="34">
        <v>0</v>
      </c>
      <c r="AO556" s="34">
        <v>46098.929407000003</v>
      </c>
      <c r="AP556" s="34">
        <v>45901.729407000006</v>
      </c>
      <c r="AQ556" s="34">
        <v>197.19999999999709</v>
      </c>
      <c r="AR556" s="34">
        <v>-12128</v>
      </c>
      <c r="AS556" s="34">
        <v>0</v>
      </c>
    </row>
    <row r="557" spans="2:45" s="1" customFormat="1" ht="12.75" x14ac:dyDescent="0.2">
      <c r="B557" s="31" t="s">
        <v>3798</v>
      </c>
      <c r="C557" s="32" t="s">
        <v>894</v>
      </c>
      <c r="D557" s="31" t="s">
        <v>895</v>
      </c>
      <c r="E557" s="31" t="s">
        <v>13</v>
      </c>
      <c r="F557" s="31" t="s">
        <v>11</v>
      </c>
      <c r="G557" s="31" t="s">
        <v>18</v>
      </c>
      <c r="H557" s="31" t="s">
        <v>32</v>
      </c>
      <c r="I557" s="31" t="s">
        <v>10</v>
      </c>
      <c r="J557" s="31" t="s">
        <v>22</v>
      </c>
      <c r="K557" s="31" t="s">
        <v>896</v>
      </c>
      <c r="L557" s="33">
        <v>173</v>
      </c>
      <c r="M557" s="150">
        <v>8130.9115060000004</v>
      </c>
      <c r="N557" s="34">
        <v>-2610</v>
      </c>
      <c r="O557" s="34">
        <v>1314.5343851379312</v>
      </c>
      <c r="P557" s="30">
        <v>6233.0245060000016</v>
      </c>
      <c r="Q557" s="35">
        <v>0</v>
      </c>
      <c r="R557" s="36">
        <v>0</v>
      </c>
      <c r="S557" s="36">
        <v>0</v>
      </c>
      <c r="T557" s="36">
        <v>346</v>
      </c>
      <c r="U557" s="37">
        <v>346.00186580611825</v>
      </c>
      <c r="V557" s="38">
        <v>346.00186580611825</v>
      </c>
      <c r="W557" s="34">
        <v>6579.0263718061196</v>
      </c>
      <c r="X557" s="34">
        <v>0</v>
      </c>
      <c r="Y557" s="33">
        <v>6579.0263718061196</v>
      </c>
      <c r="Z557" s="144">
        <v>0</v>
      </c>
      <c r="AA557" s="34">
        <v>1927.263088305262</v>
      </c>
      <c r="AB557" s="34">
        <v>1644.1983789605335</v>
      </c>
      <c r="AC557" s="34">
        <v>2563.75</v>
      </c>
      <c r="AD557" s="34">
        <v>980.88499999999999</v>
      </c>
      <c r="AE557" s="34">
        <v>0</v>
      </c>
      <c r="AF557" s="34">
        <v>7116.0964672657956</v>
      </c>
      <c r="AG557" s="136">
        <v>0</v>
      </c>
      <c r="AH557" s="34">
        <v>2412.1129999999998</v>
      </c>
      <c r="AI557" s="34">
        <v>0</v>
      </c>
      <c r="AJ557" s="34">
        <v>720</v>
      </c>
      <c r="AK557" s="34">
        <v>720</v>
      </c>
      <c r="AL557" s="34">
        <v>0</v>
      </c>
      <c r="AM557" s="34">
        <v>1692.1129999999998</v>
      </c>
      <c r="AN557" s="34">
        <v>1692.1129999999998</v>
      </c>
      <c r="AO557" s="34">
        <v>6233.0245060000016</v>
      </c>
      <c r="AP557" s="34">
        <v>3820.9115060000017</v>
      </c>
      <c r="AQ557" s="34">
        <v>2412.1129999999994</v>
      </c>
      <c r="AR557" s="34">
        <v>-2610</v>
      </c>
      <c r="AS557" s="34">
        <v>0</v>
      </c>
    </row>
    <row r="558" spans="2:45" s="1" customFormat="1" ht="12.75" x14ac:dyDescent="0.2">
      <c r="B558" s="31" t="s">
        <v>3798</v>
      </c>
      <c r="C558" s="32" t="s">
        <v>3251</v>
      </c>
      <c r="D558" s="31" t="s">
        <v>3252</v>
      </c>
      <c r="E558" s="31" t="s">
        <v>13</v>
      </c>
      <c r="F558" s="31" t="s">
        <v>11</v>
      </c>
      <c r="G558" s="31" t="s">
        <v>18</v>
      </c>
      <c r="H558" s="31" t="s">
        <v>32</v>
      </c>
      <c r="I558" s="31" t="s">
        <v>10</v>
      </c>
      <c r="J558" s="31" t="s">
        <v>22</v>
      </c>
      <c r="K558" s="31" t="s">
        <v>3253</v>
      </c>
      <c r="L558" s="33">
        <v>508</v>
      </c>
      <c r="M558" s="150">
        <v>35780.659912999996</v>
      </c>
      <c r="N558" s="34">
        <v>-26466</v>
      </c>
      <c r="O558" s="34">
        <v>18121.530836844762</v>
      </c>
      <c r="P558" s="30">
        <v>2793.4079129999955</v>
      </c>
      <c r="Q558" s="35">
        <v>2313.4981889999999</v>
      </c>
      <c r="R558" s="36">
        <v>0</v>
      </c>
      <c r="S558" s="36">
        <v>314.32867085726355</v>
      </c>
      <c r="T558" s="36">
        <v>11081.234440320715</v>
      </c>
      <c r="U558" s="37">
        <v>11395.624561788884</v>
      </c>
      <c r="V558" s="38">
        <v>13709.122750788883</v>
      </c>
      <c r="W558" s="34">
        <v>16502.530663788879</v>
      </c>
      <c r="X558" s="34">
        <v>13879.028579702033</v>
      </c>
      <c r="Y558" s="33">
        <v>2623.5020840868456</v>
      </c>
      <c r="Z558" s="144">
        <v>0</v>
      </c>
      <c r="AA558" s="34">
        <v>927.02756331609567</v>
      </c>
      <c r="AB558" s="34">
        <v>2356.4785691067523</v>
      </c>
      <c r="AC558" s="34">
        <v>4465.9400000000005</v>
      </c>
      <c r="AD558" s="34">
        <v>661.5</v>
      </c>
      <c r="AE558" s="34">
        <v>1122.75</v>
      </c>
      <c r="AF558" s="34">
        <v>9533.6961324228487</v>
      </c>
      <c r="AG558" s="136">
        <v>0</v>
      </c>
      <c r="AH558" s="34">
        <v>7068.7479999999996</v>
      </c>
      <c r="AI558" s="34">
        <v>0</v>
      </c>
      <c r="AJ558" s="34">
        <v>2100</v>
      </c>
      <c r="AK558" s="34">
        <v>2100</v>
      </c>
      <c r="AL558" s="34">
        <v>0</v>
      </c>
      <c r="AM558" s="34">
        <v>4968.7479999999996</v>
      </c>
      <c r="AN558" s="34">
        <v>4968.7479999999996</v>
      </c>
      <c r="AO558" s="34">
        <v>2793.4079129999955</v>
      </c>
      <c r="AP558" s="34">
        <v>-4275.3400870000041</v>
      </c>
      <c r="AQ558" s="34">
        <v>7068.7479999999996</v>
      </c>
      <c r="AR558" s="34">
        <v>-26466</v>
      </c>
      <c r="AS558" s="34">
        <v>0</v>
      </c>
    </row>
    <row r="559" spans="2:45" s="1" customFormat="1" ht="12.75" x14ac:dyDescent="0.2">
      <c r="B559" s="31" t="s">
        <v>3798</v>
      </c>
      <c r="C559" s="32" t="s">
        <v>1160</v>
      </c>
      <c r="D559" s="31" t="s">
        <v>1161</v>
      </c>
      <c r="E559" s="31" t="s">
        <v>13</v>
      </c>
      <c r="F559" s="31" t="s">
        <v>11</v>
      </c>
      <c r="G559" s="31" t="s">
        <v>18</v>
      </c>
      <c r="H559" s="31" t="s">
        <v>32</v>
      </c>
      <c r="I559" s="31" t="s">
        <v>10</v>
      </c>
      <c r="J559" s="31" t="s">
        <v>12</v>
      </c>
      <c r="K559" s="31" t="s">
        <v>1162</v>
      </c>
      <c r="L559" s="33">
        <v>2021</v>
      </c>
      <c r="M559" s="150">
        <v>52726.092518999998</v>
      </c>
      <c r="N559" s="34">
        <v>-57480</v>
      </c>
      <c r="O559" s="34">
        <v>19967.697681392408</v>
      </c>
      <c r="P559" s="30">
        <v>66831.292518999995</v>
      </c>
      <c r="Q559" s="35">
        <v>4048.9643780000001</v>
      </c>
      <c r="R559" s="36">
        <v>0</v>
      </c>
      <c r="S559" s="36">
        <v>2595.149195429568</v>
      </c>
      <c r="T559" s="36">
        <v>1446.850804570432</v>
      </c>
      <c r="U559" s="37">
        <v>4042.0217964980634</v>
      </c>
      <c r="V559" s="38">
        <v>8090.9861744980635</v>
      </c>
      <c r="W559" s="34">
        <v>74922.278693498054</v>
      </c>
      <c r="X559" s="34">
        <v>4865.9047414295492</v>
      </c>
      <c r="Y559" s="33">
        <v>70056.373952068505</v>
      </c>
      <c r="Z559" s="144">
        <v>563.91959675336352</v>
      </c>
      <c r="AA559" s="34">
        <v>2392.6123850021454</v>
      </c>
      <c r="AB559" s="34">
        <v>10330.207892212966</v>
      </c>
      <c r="AC559" s="34">
        <v>8471.4500000000007</v>
      </c>
      <c r="AD559" s="34">
        <v>1079.86031895</v>
      </c>
      <c r="AE559" s="34">
        <v>842.94</v>
      </c>
      <c r="AF559" s="34">
        <v>23680.990192918474</v>
      </c>
      <c r="AG559" s="136">
        <v>87132</v>
      </c>
      <c r="AH559" s="34">
        <v>89876.2</v>
      </c>
      <c r="AI559" s="34">
        <v>0</v>
      </c>
      <c r="AJ559" s="34">
        <v>2744.2000000000003</v>
      </c>
      <c r="AK559" s="34">
        <v>2744.2000000000003</v>
      </c>
      <c r="AL559" s="34">
        <v>87132</v>
      </c>
      <c r="AM559" s="34">
        <v>87132</v>
      </c>
      <c r="AN559" s="34">
        <v>0</v>
      </c>
      <c r="AO559" s="34">
        <v>66831.292518999995</v>
      </c>
      <c r="AP559" s="34">
        <v>64087.092518999998</v>
      </c>
      <c r="AQ559" s="34">
        <v>2744.1999999999971</v>
      </c>
      <c r="AR559" s="34">
        <v>-57480</v>
      </c>
      <c r="AS559" s="34">
        <v>0</v>
      </c>
    </row>
    <row r="560" spans="2:45" s="1" customFormat="1" ht="12.75" x14ac:dyDescent="0.2">
      <c r="B560" s="31" t="s">
        <v>3798</v>
      </c>
      <c r="C560" s="32" t="s">
        <v>279</v>
      </c>
      <c r="D560" s="31" t="s">
        <v>280</v>
      </c>
      <c r="E560" s="31" t="s">
        <v>13</v>
      </c>
      <c r="F560" s="31" t="s">
        <v>11</v>
      </c>
      <c r="G560" s="31" t="s">
        <v>18</v>
      </c>
      <c r="H560" s="31" t="s">
        <v>32</v>
      </c>
      <c r="I560" s="31" t="s">
        <v>10</v>
      </c>
      <c r="J560" s="31" t="s">
        <v>22</v>
      </c>
      <c r="K560" s="31" t="s">
        <v>281</v>
      </c>
      <c r="L560" s="33">
        <v>686</v>
      </c>
      <c r="M560" s="150">
        <v>19429.647959000002</v>
      </c>
      <c r="N560" s="34">
        <v>-23710</v>
      </c>
      <c r="O560" s="34">
        <v>15837.168244316041</v>
      </c>
      <c r="P560" s="30">
        <v>1663.7139590000006</v>
      </c>
      <c r="Q560" s="35">
        <v>1160.1742710000001</v>
      </c>
      <c r="R560" s="36">
        <v>0</v>
      </c>
      <c r="S560" s="36">
        <v>844.28065714318143</v>
      </c>
      <c r="T560" s="36">
        <v>11666.88293431604</v>
      </c>
      <c r="U560" s="37">
        <v>12511.231057949322</v>
      </c>
      <c r="V560" s="38">
        <v>13671.405328949322</v>
      </c>
      <c r="W560" s="34">
        <v>15335.119287949323</v>
      </c>
      <c r="X560" s="34">
        <v>15335.051821459221</v>
      </c>
      <c r="Y560" s="33">
        <v>6.7466490101651289E-2</v>
      </c>
      <c r="Z560" s="144">
        <v>0</v>
      </c>
      <c r="AA560" s="34">
        <v>663.33525311938752</v>
      </c>
      <c r="AB560" s="34">
        <v>3807.3287717031408</v>
      </c>
      <c r="AC560" s="34">
        <v>5649.23</v>
      </c>
      <c r="AD560" s="34">
        <v>671.20667039999989</v>
      </c>
      <c r="AE560" s="34">
        <v>0</v>
      </c>
      <c r="AF560" s="34">
        <v>10791.100695222529</v>
      </c>
      <c r="AG560" s="136">
        <v>5198</v>
      </c>
      <c r="AH560" s="34">
        <v>7776.0659999999998</v>
      </c>
      <c r="AI560" s="34">
        <v>0</v>
      </c>
      <c r="AJ560" s="34">
        <v>1066.3</v>
      </c>
      <c r="AK560" s="34">
        <v>1066.3</v>
      </c>
      <c r="AL560" s="34">
        <v>5198</v>
      </c>
      <c r="AM560" s="34">
        <v>6709.7659999999996</v>
      </c>
      <c r="AN560" s="34">
        <v>1511.7659999999996</v>
      </c>
      <c r="AO560" s="34">
        <v>1663.7139590000006</v>
      </c>
      <c r="AP560" s="34">
        <v>-914.35204099999919</v>
      </c>
      <c r="AQ560" s="34">
        <v>2578.0659999999998</v>
      </c>
      <c r="AR560" s="34">
        <v>-28710</v>
      </c>
      <c r="AS560" s="34">
        <v>5000</v>
      </c>
    </row>
    <row r="561" spans="2:45" s="1" customFormat="1" ht="12.75" x14ac:dyDescent="0.2">
      <c r="B561" s="31" t="s">
        <v>3798</v>
      </c>
      <c r="C561" s="32" t="s">
        <v>3278</v>
      </c>
      <c r="D561" s="31" t="s">
        <v>3279</v>
      </c>
      <c r="E561" s="31" t="s">
        <v>13</v>
      </c>
      <c r="F561" s="31" t="s">
        <v>11</v>
      </c>
      <c r="G561" s="31" t="s">
        <v>18</v>
      </c>
      <c r="H561" s="31" t="s">
        <v>32</v>
      </c>
      <c r="I561" s="31" t="s">
        <v>10</v>
      </c>
      <c r="J561" s="31" t="s">
        <v>22</v>
      </c>
      <c r="K561" s="31" t="s">
        <v>3280</v>
      </c>
      <c r="L561" s="33">
        <v>425</v>
      </c>
      <c r="M561" s="150">
        <v>23730.678129</v>
      </c>
      <c r="N561" s="34">
        <v>-10280</v>
      </c>
      <c r="O561" s="34">
        <v>7380.2940438728037</v>
      </c>
      <c r="P561" s="30">
        <v>-575.49687100000301</v>
      </c>
      <c r="Q561" s="35">
        <v>2101.655557</v>
      </c>
      <c r="R561" s="36">
        <v>575.49687100000301</v>
      </c>
      <c r="S561" s="36">
        <v>495.83076914304758</v>
      </c>
      <c r="T561" s="36">
        <v>4743.5753554513758</v>
      </c>
      <c r="U561" s="37">
        <v>5814.9343524776232</v>
      </c>
      <c r="V561" s="38">
        <v>7916.5899094776232</v>
      </c>
      <c r="W561" s="34">
        <v>7916.5899094776232</v>
      </c>
      <c r="X561" s="34">
        <v>6642.1731020158513</v>
      </c>
      <c r="Y561" s="33">
        <v>1274.4168074617719</v>
      </c>
      <c r="Z561" s="144">
        <v>0.62439072332384327</v>
      </c>
      <c r="AA561" s="34">
        <v>694.91012087556715</v>
      </c>
      <c r="AB561" s="34">
        <v>2494.5696544693924</v>
      </c>
      <c r="AC561" s="34">
        <v>3590.81</v>
      </c>
      <c r="AD561" s="34">
        <v>0</v>
      </c>
      <c r="AE561" s="34">
        <v>0</v>
      </c>
      <c r="AF561" s="34">
        <v>6780.9141660682835</v>
      </c>
      <c r="AG561" s="136">
        <v>0</v>
      </c>
      <c r="AH561" s="34">
        <v>6481.8249999999989</v>
      </c>
      <c r="AI561" s="34">
        <v>0</v>
      </c>
      <c r="AJ561" s="34">
        <v>2324.9</v>
      </c>
      <c r="AK561" s="34">
        <v>2324.9</v>
      </c>
      <c r="AL561" s="34">
        <v>0</v>
      </c>
      <c r="AM561" s="34">
        <v>4156.9249999999993</v>
      </c>
      <c r="AN561" s="34">
        <v>4156.9249999999993</v>
      </c>
      <c r="AO561" s="34">
        <v>-575.49687100000301</v>
      </c>
      <c r="AP561" s="34">
        <v>-7057.3218710000019</v>
      </c>
      <c r="AQ561" s="34">
        <v>6481.8249999999989</v>
      </c>
      <c r="AR561" s="34">
        <v>-10280</v>
      </c>
      <c r="AS561" s="34">
        <v>0</v>
      </c>
    </row>
    <row r="562" spans="2:45" s="1" customFormat="1" ht="12.75" x14ac:dyDescent="0.2">
      <c r="B562" s="31" t="s">
        <v>3798</v>
      </c>
      <c r="C562" s="32" t="s">
        <v>728</v>
      </c>
      <c r="D562" s="31" t="s">
        <v>729</v>
      </c>
      <c r="E562" s="31" t="s">
        <v>13</v>
      </c>
      <c r="F562" s="31" t="s">
        <v>11</v>
      </c>
      <c r="G562" s="31" t="s">
        <v>18</v>
      </c>
      <c r="H562" s="31" t="s">
        <v>32</v>
      </c>
      <c r="I562" s="31" t="s">
        <v>10</v>
      </c>
      <c r="J562" s="31" t="s">
        <v>14</v>
      </c>
      <c r="K562" s="31" t="s">
        <v>730</v>
      </c>
      <c r="L562" s="33">
        <v>9896</v>
      </c>
      <c r="M562" s="150">
        <v>291214.83008300001</v>
      </c>
      <c r="N562" s="34">
        <v>-163240</v>
      </c>
      <c r="O562" s="34">
        <v>19430.046231612498</v>
      </c>
      <c r="P562" s="30">
        <v>182405.23008300003</v>
      </c>
      <c r="Q562" s="35">
        <v>18451.955609000001</v>
      </c>
      <c r="R562" s="36">
        <v>0</v>
      </c>
      <c r="S562" s="36">
        <v>15819.682432006075</v>
      </c>
      <c r="T562" s="36">
        <v>3972.317567993925</v>
      </c>
      <c r="U562" s="37">
        <v>19792.106728423965</v>
      </c>
      <c r="V562" s="38">
        <v>38244.062337423966</v>
      </c>
      <c r="W562" s="34">
        <v>220649.292420424</v>
      </c>
      <c r="X562" s="34">
        <v>29661.904560006078</v>
      </c>
      <c r="Y562" s="33">
        <v>190987.38786041792</v>
      </c>
      <c r="Z562" s="144">
        <v>0</v>
      </c>
      <c r="AA562" s="34">
        <v>23992.801351853348</v>
      </c>
      <c r="AB562" s="34">
        <v>54630.886343193743</v>
      </c>
      <c r="AC562" s="34">
        <v>41481.19</v>
      </c>
      <c r="AD562" s="34">
        <v>5200.4920569091391</v>
      </c>
      <c r="AE562" s="34">
        <v>620.16999999999996</v>
      </c>
      <c r="AF562" s="34">
        <v>125925.53975195622</v>
      </c>
      <c r="AG562" s="136">
        <v>214121</v>
      </c>
      <c r="AH562" s="34">
        <v>228101.4</v>
      </c>
      <c r="AI562" s="34">
        <v>0</v>
      </c>
      <c r="AJ562" s="34">
        <v>13980.400000000001</v>
      </c>
      <c r="AK562" s="34">
        <v>13980.400000000001</v>
      </c>
      <c r="AL562" s="34">
        <v>214121</v>
      </c>
      <c r="AM562" s="34">
        <v>214121</v>
      </c>
      <c r="AN562" s="34">
        <v>0</v>
      </c>
      <c r="AO562" s="34">
        <v>182405.23008300003</v>
      </c>
      <c r="AP562" s="34">
        <v>168424.83008300004</v>
      </c>
      <c r="AQ562" s="34">
        <v>13980.399999999994</v>
      </c>
      <c r="AR562" s="34">
        <v>-163240</v>
      </c>
      <c r="AS562" s="34">
        <v>0</v>
      </c>
    </row>
    <row r="563" spans="2:45" s="1" customFormat="1" ht="12.75" x14ac:dyDescent="0.2">
      <c r="B563" s="31" t="s">
        <v>3798</v>
      </c>
      <c r="C563" s="32" t="s">
        <v>2549</v>
      </c>
      <c r="D563" s="31" t="s">
        <v>2550</v>
      </c>
      <c r="E563" s="31" t="s">
        <v>13</v>
      </c>
      <c r="F563" s="31" t="s">
        <v>11</v>
      </c>
      <c r="G563" s="31" t="s">
        <v>18</v>
      </c>
      <c r="H563" s="31" t="s">
        <v>32</v>
      </c>
      <c r="I563" s="31" t="s">
        <v>10</v>
      </c>
      <c r="J563" s="31" t="s">
        <v>12</v>
      </c>
      <c r="K563" s="31" t="s">
        <v>2551</v>
      </c>
      <c r="L563" s="33">
        <v>4246</v>
      </c>
      <c r="M563" s="150">
        <v>147803.181622</v>
      </c>
      <c r="N563" s="34">
        <v>39402</v>
      </c>
      <c r="O563" s="34">
        <v>0</v>
      </c>
      <c r="P563" s="30">
        <v>174443.92162199999</v>
      </c>
      <c r="Q563" s="35">
        <v>6567.8246140000001</v>
      </c>
      <c r="R563" s="36">
        <v>0</v>
      </c>
      <c r="S563" s="36">
        <v>3969.7114262872392</v>
      </c>
      <c r="T563" s="36">
        <v>4522.2885737127608</v>
      </c>
      <c r="U563" s="37">
        <v>8492.0457931374458</v>
      </c>
      <c r="V563" s="38">
        <v>15059.870407137445</v>
      </c>
      <c r="W563" s="34">
        <v>189503.79202913743</v>
      </c>
      <c r="X563" s="34">
        <v>7443.2089242872316</v>
      </c>
      <c r="Y563" s="33">
        <v>182060.5831048502</v>
      </c>
      <c r="Z563" s="144">
        <v>0</v>
      </c>
      <c r="AA563" s="34">
        <v>13732.390278639621</v>
      </c>
      <c r="AB563" s="34">
        <v>24359.121270985641</v>
      </c>
      <c r="AC563" s="34">
        <v>23582.94</v>
      </c>
      <c r="AD563" s="34">
        <v>2539.8154038124994</v>
      </c>
      <c r="AE563" s="34">
        <v>1022.5</v>
      </c>
      <c r="AF563" s="34">
        <v>65236.766953437756</v>
      </c>
      <c r="AG563" s="136">
        <v>0</v>
      </c>
      <c r="AH563" s="34">
        <v>47512.74</v>
      </c>
      <c r="AI563" s="34">
        <v>0</v>
      </c>
      <c r="AJ563" s="34">
        <v>0</v>
      </c>
      <c r="AK563" s="34">
        <v>0</v>
      </c>
      <c r="AL563" s="34">
        <v>0</v>
      </c>
      <c r="AM563" s="34">
        <v>47512.74</v>
      </c>
      <c r="AN563" s="34">
        <v>47512.74</v>
      </c>
      <c r="AO563" s="34">
        <v>174443.92162199999</v>
      </c>
      <c r="AP563" s="34">
        <v>126931.181622</v>
      </c>
      <c r="AQ563" s="34">
        <v>47512.739999999991</v>
      </c>
      <c r="AR563" s="34">
        <v>39402</v>
      </c>
      <c r="AS563" s="34">
        <v>0</v>
      </c>
    </row>
    <row r="564" spans="2:45" s="1" customFormat="1" ht="12.75" x14ac:dyDescent="0.2">
      <c r="B564" s="31" t="s">
        <v>3798</v>
      </c>
      <c r="C564" s="32" t="s">
        <v>3686</v>
      </c>
      <c r="D564" s="31" t="s">
        <v>3687</v>
      </c>
      <c r="E564" s="31" t="s">
        <v>13</v>
      </c>
      <c r="F564" s="31" t="s">
        <v>11</v>
      </c>
      <c r="G564" s="31" t="s">
        <v>18</v>
      </c>
      <c r="H564" s="31" t="s">
        <v>32</v>
      </c>
      <c r="I564" s="31" t="s">
        <v>10</v>
      </c>
      <c r="J564" s="31" t="s">
        <v>12</v>
      </c>
      <c r="K564" s="31" t="s">
        <v>3688</v>
      </c>
      <c r="L564" s="33">
        <v>1052</v>
      </c>
      <c r="M564" s="150">
        <v>17579.600742999999</v>
      </c>
      <c r="N564" s="34">
        <v>-3549</v>
      </c>
      <c r="O564" s="34">
        <v>2251.6753657021136</v>
      </c>
      <c r="P564" s="30">
        <v>26862.480743</v>
      </c>
      <c r="Q564" s="35">
        <v>1609.228897</v>
      </c>
      <c r="R564" s="36">
        <v>0</v>
      </c>
      <c r="S564" s="36">
        <v>869.96491428604827</v>
      </c>
      <c r="T564" s="36">
        <v>1234.0350857139517</v>
      </c>
      <c r="U564" s="37">
        <v>2104.0113458267997</v>
      </c>
      <c r="V564" s="38">
        <v>3713.2402428267997</v>
      </c>
      <c r="W564" s="34">
        <v>30575.7209858268</v>
      </c>
      <c r="X564" s="34">
        <v>1631.1842142860478</v>
      </c>
      <c r="Y564" s="33">
        <v>28944.536771540752</v>
      </c>
      <c r="Z564" s="144">
        <v>0</v>
      </c>
      <c r="AA564" s="34">
        <v>1355.6430855051169</v>
      </c>
      <c r="AB564" s="34">
        <v>6006.0842968757615</v>
      </c>
      <c r="AC564" s="34">
        <v>8899.02</v>
      </c>
      <c r="AD564" s="34">
        <v>1396.4704999999999</v>
      </c>
      <c r="AE564" s="34">
        <v>0</v>
      </c>
      <c r="AF564" s="34">
        <v>17657.217882380879</v>
      </c>
      <c r="AG564" s="136">
        <v>4800</v>
      </c>
      <c r="AH564" s="34">
        <v>12831.88</v>
      </c>
      <c r="AI564" s="34">
        <v>0</v>
      </c>
      <c r="AJ564" s="34">
        <v>1060</v>
      </c>
      <c r="AK564" s="34">
        <v>1060</v>
      </c>
      <c r="AL564" s="34">
        <v>4800</v>
      </c>
      <c r="AM564" s="34">
        <v>11771.88</v>
      </c>
      <c r="AN564" s="34">
        <v>6971.8799999999992</v>
      </c>
      <c r="AO564" s="34">
        <v>26862.480743</v>
      </c>
      <c r="AP564" s="34">
        <v>18830.600743000003</v>
      </c>
      <c r="AQ564" s="34">
        <v>8031.8799999999974</v>
      </c>
      <c r="AR564" s="34">
        <v>-3549</v>
      </c>
      <c r="AS564" s="34">
        <v>0</v>
      </c>
    </row>
    <row r="565" spans="2:45" s="1" customFormat="1" ht="12.75" x14ac:dyDescent="0.2">
      <c r="B565" s="31" t="s">
        <v>3798</v>
      </c>
      <c r="C565" s="32" t="s">
        <v>1121</v>
      </c>
      <c r="D565" s="31" t="s">
        <v>1122</v>
      </c>
      <c r="E565" s="31" t="s">
        <v>13</v>
      </c>
      <c r="F565" s="31" t="s">
        <v>11</v>
      </c>
      <c r="G565" s="31" t="s">
        <v>18</v>
      </c>
      <c r="H565" s="31" t="s">
        <v>32</v>
      </c>
      <c r="I565" s="31" t="s">
        <v>10</v>
      </c>
      <c r="J565" s="31" t="s">
        <v>22</v>
      </c>
      <c r="K565" s="31" t="s">
        <v>1123</v>
      </c>
      <c r="L565" s="33">
        <v>110</v>
      </c>
      <c r="M565" s="150">
        <v>3896.8008610000006</v>
      </c>
      <c r="N565" s="34">
        <v>-915.92000000000007</v>
      </c>
      <c r="O565" s="34">
        <v>765.92000000000007</v>
      </c>
      <c r="P565" s="30">
        <v>5623.8808610000015</v>
      </c>
      <c r="Q565" s="35">
        <v>0</v>
      </c>
      <c r="R565" s="36">
        <v>0</v>
      </c>
      <c r="S565" s="36">
        <v>85.955337142890144</v>
      </c>
      <c r="T565" s="36">
        <v>134.04466285710987</v>
      </c>
      <c r="U565" s="37">
        <v>220.00118635071101</v>
      </c>
      <c r="V565" s="38">
        <v>220.00118635071101</v>
      </c>
      <c r="W565" s="34">
        <v>5843.8820473507121</v>
      </c>
      <c r="X565" s="34">
        <v>85.95533714289013</v>
      </c>
      <c r="Y565" s="33">
        <v>5757.926710207822</v>
      </c>
      <c r="Z565" s="144">
        <v>0</v>
      </c>
      <c r="AA565" s="34">
        <v>558.82103320925103</v>
      </c>
      <c r="AB565" s="34">
        <v>1070.1602281279302</v>
      </c>
      <c r="AC565" s="34">
        <v>788.92</v>
      </c>
      <c r="AD565" s="34">
        <v>0</v>
      </c>
      <c r="AE565" s="34">
        <v>0</v>
      </c>
      <c r="AF565" s="34">
        <v>2417.901261337181</v>
      </c>
      <c r="AG565" s="136">
        <v>3942</v>
      </c>
      <c r="AH565" s="34">
        <v>4092</v>
      </c>
      <c r="AI565" s="34">
        <v>0</v>
      </c>
      <c r="AJ565" s="34">
        <v>150</v>
      </c>
      <c r="AK565" s="34">
        <v>150</v>
      </c>
      <c r="AL565" s="34">
        <v>3942</v>
      </c>
      <c r="AM565" s="34">
        <v>3942</v>
      </c>
      <c r="AN565" s="34">
        <v>0</v>
      </c>
      <c r="AO565" s="34">
        <v>5623.8808610000015</v>
      </c>
      <c r="AP565" s="34">
        <v>5473.8808610000015</v>
      </c>
      <c r="AQ565" s="34">
        <v>150</v>
      </c>
      <c r="AR565" s="34">
        <v>-915.92000000000007</v>
      </c>
      <c r="AS565" s="34">
        <v>0</v>
      </c>
    </row>
    <row r="566" spans="2:45" s="1" customFormat="1" ht="12.75" x14ac:dyDescent="0.2">
      <c r="B566" s="31" t="s">
        <v>3798</v>
      </c>
      <c r="C566" s="32" t="s">
        <v>3446</v>
      </c>
      <c r="D566" s="31" t="s">
        <v>3447</v>
      </c>
      <c r="E566" s="31" t="s">
        <v>13</v>
      </c>
      <c r="F566" s="31" t="s">
        <v>11</v>
      </c>
      <c r="G566" s="31" t="s">
        <v>18</v>
      </c>
      <c r="H566" s="31" t="s">
        <v>32</v>
      </c>
      <c r="I566" s="31" t="s">
        <v>10</v>
      </c>
      <c r="J566" s="31" t="s">
        <v>22</v>
      </c>
      <c r="K566" s="31" t="s">
        <v>3448</v>
      </c>
      <c r="L566" s="33">
        <v>99</v>
      </c>
      <c r="M566" s="150">
        <v>16813.613992000002</v>
      </c>
      <c r="N566" s="34">
        <v>-729</v>
      </c>
      <c r="O566" s="34">
        <v>0</v>
      </c>
      <c r="P566" s="30">
        <v>18734.294391200001</v>
      </c>
      <c r="Q566" s="35">
        <v>0</v>
      </c>
      <c r="R566" s="36">
        <v>0</v>
      </c>
      <c r="S566" s="36">
        <v>0</v>
      </c>
      <c r="T566" s="36">
        <v>198</v>
      </c>
      <c r="U566" s="37">
        <v>0</v>
      </c>
      <c r="V566" s="38">
        <v>0</v>
      </c>
      <c r="W566" s="34">
        <v>18734.294391200001</v>
      </c>
      <c r="X566" s="34">
        <v>0</v>
      </c>
      <c r="Y566" s="33">
        <v>18734.294391200001</v>
      </c>
      <c r="Z566" s="144">
        <v>0</v>
      </c>
      <c r="AA566" s="34">
        <v>906.43422484259941</v>
      </c>
      <c r="AB566" s="34">
        <v>2640.4706205587731</v>
      </c>
      <c r="AC566" s="34">
        <v>954.44</v>
      </c>
      <c r="AD566" s="34">
        <v>0</v>
      </c>
      <c r="AE566" s="34">
        <v>0</v>
      </c>
      <c r="AF566" s="34">
        <v>4501.3448454013724</v>
      </c>
      <c r="AG566" s="136">
        <v>0</v>
      </c>
      <c r="AH566" s="34">
        <v>2649.6803992</v>
      </c>
      <c r="AI566" s="34">
        <v>0</v>
      </c>
      <c r="AJ566" s="34">
        <v>1681.3613992000003</v>
      </c>
      <c r="AK566" s="34">
        <v>1681.3613992000003</v>
      </c>
      <c r="AL566" s="34">
        <v>0</v>
      </c>
      <c r="AM566" s="34">
        <v>968.31899999999985</v>
      </c>
      <c r="AN566" s="34">
        <v>968.31899999999985</v>
      </c>
      <c r="AO566" s="34">
        <v>18734.294391200001</v>
      </c>
      <c r="AP566" s="34">
        <v>16084.613992000002</v>
      </c>
      <c r="AQ566" s="34">
        <v>2649.6803991999986</v>
      </c>
      <c r="AR566" s="34">
        <v>-729</v>
      </c>
      <c r="AS566" s="34">
        <v>0</v>
      </c>
    </row>
    <row r="567" spans="2:45" s="1" customFormat="1" ht="12.75" x14ac:dyDescent="0.2">
      <c r="B567" s="31" t="s">
        <v>3798</v>
      </c>
      <c r="C567" s="32" t="s">
        <v>746</v>
      </c>
      <c r="D567" s="31" t="s">
        <v>747</v>
      </c>
      <c r="E567" s="31" t="s">
        <v>13</v>
      </c>
      <c r="F567" s="31" t="s">
        <v>11</v>
      </c>
      <c r="G567" s="31" t="s">
        <v>18</v>
      </c>
      <c r="H567" s="31" t="s">
        <v>32</v>
      </c>
      <c r="I567" s="31" t="s">
        <v>10</v>
      </c>
      <c r="J567" s="31" t="s">
        <v>22</v>
      </c>
      <c r="K567" s="31" t="s">
        <v>748</v>
      </c>
      <c r="L567" s="33">
        <v>94</v>
      </c>
      <c r="M567" s="150">
        <v>3214.3043599999996</v>
      </c>
      <c r="N567" s="34">
        <v>-2346</v>
      </c>
      <c r="O567" s="34">
        <v>2024.5695639999999</v>
      </c>
      <c r="P567" s="30">
        <v>2109.1487959999995</v>
      </c>
      <c r="Q567" s="35">
        <v>0</v>
      </c>
      <c r="R567" s="36">
        <v>0</v>
      </c>
      <c r="S567" s="36">
        <v>42.026822857158997</v>
      </c>
      <c r="T567" s="36">
        <v>145.973177142841</v>
      </c>
      <c r="U567" s="37">
        <v>0</v>
      </c>
      <c r="V567" s="38">
        <v>0</v>
      </c>
      <c r="W567" s="34">
        <v>2109.1487959999995</v>
      </c>
      <c r="X567" s="34">
        <v>42.026822857159004</v>
      </c>
      <c r="Y567" s="33">
        <v>2067.1219731428405</v>
      </c>
      <c r="Z567" s="144">
        <v>0</v>
      </c>
      <c r="AA567" s="34">
        <v>870.7863018212006</v>
      </c>
      <c r="AB567" s="34">
        <v>538.01577116318231</v>
      </c>
      <c r="AC567" s="34">
        <v>1358.67</v>
      </c>
      <c r="AD567" s="34">
        <v>0</v>
      </c>
      <c r="AE567" s="34">
        <v>0</v>
      </c>
      <c r="AF567" s="34">
        <v>2767.472072984383</v>
      </c>
      <c r="AG567" s="136">
        <v>0</v>
      </c>
      <c r="AH567" s="34">
        <v>1240.8444359999999</v>
      </c>
      <c r="AI567" s="34">
        <v>0</v>
      </c>
      <c r="AJ567" s="34">
        <v>321.43043599999999</v>
      </c>
      <c r="AK567" s="34">
        <v>321.43043599999999</v>
      </c>
      <c r="AL567" s="34">
        <v>0</v>
      </c>
      <c r="AM567" s="34">
        <v>919.41399999999987</v>
      </c>
      <c r="AN567" s="34">
        <v>919.41399999999987</v>
      </c>
      <c r="AO567" s="34">
        <v>2109.1487959999995</v>
      </c>
      <c r="AP567" s="34">
        <v>868.30435999999963</v>
      </c>
      <c r="AQ567" s="34">
        <v>1240.8444359999999</v>
      </c>
      <c r="AR567" s="34">
        <v>-7130</v>
      </c>
      <c r="AS567" s="34">
        <v>4784</v>
      </c>
    </row>
    <row r="568" spans="2:45" s="1" customFormat="1" ht="12.75" x14ac:dyDescent="0.2">
      <c r="B568" s="31" t="s">
        <v>3798</v>
      </c>
      <c r="C568" s="32" t="s">
        <v>3131</v>
      </c>
      <c r="D568" s="31" t="s">
        <v>3132</v>
      </c>
      <c r="E568" s="31" t="s">
        <v>13</v>
      </c>
      <c r="F568" s="31" t="s">
        <v>11</v>
      </c>
      <c r="G568" s="31" t="s">
        <v>18</v>
      </c>
      <c r="H568" s="31" t="s">
        <v>32</v>
      </c>
      <c r="I568" s="31" t="s">
        <v>10</v>
      </c>
      <c r="J568" s="31" t="s">
        <v>12</v>
      </c>
      <c r="K568" s="31" t="s">
        <v>3133</v>
      </c>
      <c r="L568" s="33">
        <v>2220</v>
      </c>
      <c r="M568" s="150">
        <v>64919.486622000004</v>
      </c>
      <c r="N568" s="34">
        <v>-22875</v>
      </c>
      <c r="O568" s="34">
        <v>0</v>
      </c>
      <c r="P568" s="30">
        <v>54850.486621999997</v>
      </c>
      <c r="Q568" s="35">
        <v>2676.5509510000002</v>
      </c>
      <c r="R568" s="36">
        <v>0</v>
      </c>
      <c r="S568" s="36">
        <v>2050.2901897150732</v>
      </c>
      <c r="T568" s="36">
        <v>2389.7098102849268</v>
      </c>
      <c r="U568" s="37">
        <v>4440.0239427143497</v>
      </c>
      <c r="V568" s="38">
        <v>7116.5748937143499</v>
      </c>
      <c r="W568" s="34">
        <v>61967.061515714347</v>
      </c>
      <c r="X568" s="34">
        <v>3844.2941057150747</v>
      </c>
      <c r="Y568" s="33">
        <v>58122.767409999273</v>
      </c>
      <c r="Z568" s="144">
        <v>0</v>
      </c>
      <c r="AA568" s="34">
        <v>4732.4185080936695</v>
      </c>
      <c r="AB568" s="34">
        <v>17120.243726168745</v>
      </c>
      <c r="AC568" s="34">
        <v>9713.35</v>
      </c>
      <c r="AD568" s="34">
        <v>1025.4590439000001</v>
      </c>
      <c r="AE568" s="34">
        <v>0</v>
      </c>
      <c r="AF568" s="34">
        <v>32591.471278162415</v>
      </c>
      <c r="AG568" s="136">
        <v>74910</v>
      </c>
      <c r="AH568" s="34">
        <v>78462</v>
      </c>
      <c r="AI568" s="34">
        <v>0</v>
      </c>
      <c r="AJ568" s="34">
        <v>3552</v>
      </c>
      <c r="AK568" s="34">
        <v>3552</v>
      </c>
      <c r="AL568" s="34">
        <v>74910</v>
      </c>
      <c r="AM568" s="34">
        <v>74910</v>
      </c>
      <c r="AN568" s="34">
        <v>0</v>
      </c>
      <c r="AO568" s="34">
        <v>54850.486621999997</v>
      </c>
      <c r="AP568" s="34">
        <v>51298.486621999997</v>
      </c>
      <c r="AQ568" s="34">
        <v>3552</v>
      </c>
      <c r="AR568" s="34">
        <v>-22875</v>
      </c>
      <c r="AS568" s="34">
        <v>0</v>
      </c>
    </row>
    <row r="569" spans="2:45" s="1" customFormat="1" ht="12.75" x14ac:dyDescent="0.2">
      <c r="B569" s="31" t="s">
        <v>3798</v>
      </c>
      <c r="C569" s="32" t="s">
        <v>555</v>
      </c>
      <c r="D569" s="31" t="s">
        <v>556</v>
      </c>
      <c r="E569" s="31" t="s">
        <v>13</v>
      </c>
      <c r="F569" s="31" t="s">
        <v>11</v>
      </c>
      <c r="G569" s="31" t="s">
        <v>18</v>
      </c>
      <c r="H569" s="31" t="s">
        <v>32</v>
      </c>
      <c r="I569" s="31" t="s">
        <v>10</v>
      </c>
      <c r="J569" s="31" t="s">
        <v>22</v>
      </c>
      <c r="K569" s="31" t="s">
        <v>557</v>
      </c>
      <c r="L569" s="33">
        <v>480</v>
      </c>
      <c r="M569" s="150">
        <v>102093.90047699999</v>
      </c>
      <c r="N569" s="34">
        <v>1190</v>
      </c>
      <c r="O569" s="34">
        <v>0</v>
      </c>
      <c r="P569" s="30">
        <v>68318.900476999988</v>
      </c>
      <c r="Q569" s="35">
        <v>0</v>
      </c>
      <c r="R569" s="36">
        <v>0</v>
      </c>
      <c r="S569" s="36">
        <v>221.85269485722804</v>
      </c>
      <c r="T569" s="36">
        <v>738.14730514277198</v>
      </c>
      <c r="U569" s="37">
        <v>960.00517680310259</v>
      </c>
      <c r="V569" s="38">
        <v>960.00517680310259</v>
      </c>
      <c r="W569" s="34">
        <v>69278.905653803085</v>
      </c>
      <c r="X569" s="34">
        <v>221.85269485722529</v>
      </c>
      <c r="Y569" s="33">
        <v>69057.05295894586</v>
      </c>
      <c r="Z569" s="144">
        <v>0</v>
      </c>
      <c r="AA569" s="34">
        <v>10931.755641308238</v>
      </c>
      <c r="AB569" s="34">
        <v>8753.4223697797897</v>
      </c>
      <c r="AC569" s="34">
        <v>2012.02</v>
      </c>
      <c r="AD569" s="34">
        <v>5035.1805063749998</v>
      </c>
      <c r="AE569" s="34">
        <v>4528.9399999999996</v>
      </c>
      <c r="AF569" s="34">
        <v>31261.318517463027</v>
      </c>
      <c r="AG569" s="136">
        <v>8694</v>
      </c>
      <c r="AH569" s="34">
        <v>8694</v>
      </c>
      <c r="AI569" s="34">
        <v>590</v>
      </c>
      <c r="AJ569" s="34">
        <v>590</v>
      </c>
      <c r="AK569" s="34">
        <v>0</v>
      </c>
      <c r="AL569" s="34">
        <v>8104</v>
      </c>
      <c r="AM569" s="34">
        <v>8104</v>
      </c>
      <c r="AN569" s="34">
        <v>0</v>
      </c>
      <c r="AO569" s="34">
        <v>68318.900476999988</v>
      </c>
      <c r="AP569" s="34">
        <v>68318.900476999988</v>
      </c>
      <c r="AQ569" s="34">
        <v>0</v>
      </c>
      <c r="AR569" s="34">
        <v>1190</v>
      </c>
      <c r="AS569" s="34">
        <v>0</v>
      </c>
    </row>
    <row r="570" spans="2:45" s="1" customFormat="1" ht="12.75" x14ac:dyDescent="0.2">
      <c r="B570" s="31" t="s">
        <v>3798</v>
      </c>
      <c r="C570" s="32" t="s">
        <v>597</v>
      </c>
      <c r="D570" s="31" t="s">
        <v>598</v>
      </c>
      <c r="E570" s="31" t="s">
        <v>13</v>
      </c>
      <c r="F570" s="31" t="s">
        <v>11</v>
      </c>
      <c r="G570" s="31" t="s">
        <v>18</v>
      </c>
      <c r="H570" s="31" t="s">
        <v>32</v>
      </c>
      <c r="I570" s="31" t="s">
        <v>10</v>
      </c>
      <c r="J570" s="31" t="s">
        <v>22</v>
      </c>
      <c r="K570" s="31" t="s">
        <v>599</v>
      </c>
      <c r="L570" s="33">
        <v>130</v>
      </c>
      <c r="M570" s="150">
        <v>4421.8314460000001</v>
      </c>
      <c r="N570" s="34">
        <v>-6761</v>
      </c>
      <c r="O570" s="34">
        <v>6167.922001386527</v>
      </c>
      <c r="P570" s="30">
        <v>-625.45540939999955</v>
      </c>
      <c r="Q570" s="35">
        <v>531.06110899999999</v>
      </c>
      <c r="R570" s="36">
        <v>625.45540939999955</v>
      </c>
      <c r="S570" s="36">
        <v>364.08152800013983</v>
      </c>
      <c r="T570" s="36">
        <v>5117.4870479865276</v>
      </c>
      <c r="U570" s="37">
        <v>6107.0569175332448</v>
      </c>
      <c r="V570" s="38">
        <v>6638.118026533245</v>
      </c>
      <c r="W570" s="34">
        <v>6638.118026533245</v>
      </c>
      <c r="X570" s="34">
        <v>6638.0850943866672</v>
      </c>
      <c r="Y570" s="33">
        <v>3.2932146577877582E-2</v>
      </c>
      <c r="Z570" s="144">
        <v>0</v>
      </c>
      <c r="AA570" s="34">
        <v>530.72810005762221</v>
      </c>
      <c r="AB570" s="34">
        <v>439.7447490786937</v>
      </c>
      <c r="AC570" s="34">
        <v>1301.8</v>
      </c>
      <c r="AD570" s="34">
        <v>135.5</v>
      </c>
      <c r="AE570" s="34">
        <v>83</v>
      </c>
      <c r="AF570" s="34">
        <v>2490.7728491363159</v>
      </c>
      <c r="AG570" s="136">
        <v>0</v>
      </c>
      <c r="AH570" s="34">
        <v>1713.7131445999999</v>
      </c>
      <c r="AI570" s="34">
        <v>0</v>
      </c>
      <c r="AJ570" s="34">
        <v>442.18314460000005</v>
      </c>
      <c r="AK570" s="34">
        <v>442.18314460000005</v>
      </c>
      <c r="AL570" s="34">
        <v>0</v>
      </c>
      <c r="AM570" s="34">
        <v>1271.5299999999997</v>
      </c>
      <c r="AN570" s="34">
        <v>1271.5299999999997</v>
      </c>
      <c r="AO570" s="34">
        <v>-625.45540939999955</v>
      </c>
      <c r="AP570" s="34">
        <v>-2339.1685539999994</v>
      </c>
      <c r="AQ570" s="34">
        <v>1713.7131445999999</v>
      </c>
      <c r="AR570" s="34">
        <v>-6761</v>
      </c>
      <c r="AS570" s="34">
        <v>0</v>
      </c>
    </row>
    <row r="571" spans="2:45" s="1" customFormat="1" ht="12.75" x14ac:dyDescent="0.2">
      <c r="B571" s="31" t="s">
        <v>3798</v>
      </c>
      <c r="C571" s="32" t="s">
        <v>1988</v>
      </c>
      <c r="D571" s="31" t="s">
        <v>1989</v>
      </c>
      <c r="E571" s="31" t="s">
        <v>13</v>
      </c>
      <c r="F571" s="31" t="s">
        <v>11</v>
      </c>
      <c r="G571" s="31" t="s">
        <v>18</v>
      </c>
      <c r="H571" s="31" t="s">
        <v>32</v>
      </c>
      <c r="I571" s="31" t="s">
        <v>10</v>
      </c>
      <c r="J571" s="31" t="s">
        <v>12</v>
      </c>
      <c r="K571" s="31" t="s">
        <v>1990</v>
      </c>
      <c r="L571" s="33">
        <v>1607</v>
      </c>
      <c r="M571" s="150">
        <v>82277.623993999994</v>
      </c>
      <c r="N571" s="34">
        <v>-46842</v>
      </c>
      <c r="O571" s="34">
        <v>22575.276618809585</v>
      </c>
      <c r="P571" s="30">
        <v>36158.953993999996</v>
      </c>
      <c r="Q571" s="35">
        <v>4308.5284160000001</v>
      </c>
      <c r="R571" s="36">
        <v>0</v>
      </c>
      <c r="S571" s="36">
        <v>1637.680417143486</v>
      </c>
      <c r="T571" s="36">
        <v>1576.319582856514</v>
      </c>
      <c r="U571" s="37">
        <v>3214.0173315053876</v>
      </c>
      <c r="V571" s="38">
        <v>7522.5457475053881</v>
      </c>
      <c r="W571" s="34">
        <v>43681.49974150538</v>
      </c>
      <c r="X571" s="34">
        <v>3070.6507821434789</v>
      </c>
      <c r="Y571" s="33">
        <v>40610.848959361902</v>
      </c>
      <c r="Z571" s="144">
        <v>0</v>
      </c>
      <c r="AA571" s="34">
        <v>1614.3492916445343</v>
      </c>
      <c r="AB571" s="34">
        <v>9766.8874718995612</v>
      </c>
      <c r="AC571" s="34">
        <v>6736.08</v>
      </c>
      <c r="AD571" s="34">
        <v>1374.6756844004001</v>
      </c>
      <c r="AE571" s="34">
        <v>0</v>
      </c>
      <c r="AF571" s="34">
        <v>19491.992447944496</v>
      </c>
      <c r="AG571" s="136">
        <v>5766</v>
      </c>
      <c r="AH571" s="34">
        <v>20982.329999999998</v>
      </c>
      <c r="AI571" s="34">
        <v>0</v>
      </c>
      <c r="AJ571" s="34">
        <v>3000</v>
      </c>
      <c r="AK571" s="34">
        <v>3000</v>
      </c>
      <c r="AL571" s="34">
        <v>5766</v>
      </c>
      <c r="AM571" s="34">
        <v>17982.329999999998</v>
      </c>
      <c r="AN571" s="34">
        <v>12216.329999999998</v>
      </c>
      <c r="AO571" s="34">
        <v>36158.953993999996</v>
      </c>
      <c r="AP571" s="34">
        <v>20942.623993999998</v>
      </c>
      <c r="AQ571" s="34">
        <v>15216.330000000002</v>
      </c>
      <c r="AR571" s="34">
        <v>-46842</v>
      </c>
      <c r="AS571" s="34">
        <v>0</v>
      </c>
    </row>
    <row r="572" spans="2:45" s="1" customFormat="1" ht="12.75" x14ac:dyDescent="0.2">
      <c r="B572" s="31" t="s">
        <v>3798</v>
      </c>
      <c r="C572" s="32" t="s">
        <v>1839</v>
      </c>
      <c r="D572" s="31" t="s">
        <v>1840</v>
      </c>
      <c r="E572" s="31" t="s">
        <v>13</v>
      </c>
      <c r="F572" s="31" t="s">
        <v>11</v>
      </c>
      <c r="G572" s="31" t="s">
        <v>18</v>
      </c>
      <c r="H572" s="31" t="s">
        <v>32</v>
      </c>
      <c r="I572" s="31" t="s">
        <v>10</v>
      </c>
      <c r="J572" s="31" t="s">
        <v>12</v>
      </c>
      <c r="K572" s="31" t="s">
        <v>1841</v>
      </c>
      <c r="L572" s="33">
        <v>1544</v>
      </c>
      <c r="M572" s="150">
        <v>77676.716553999999</v>
      </c>
      <c r="N572" s="34">
        <v>-45151</v>
      </c>
      <c r="O572" s="34">
        <v>24780.922831934346</v>
      </c>
      <c r="P572" s="30">
        <v>-407.38344599999982</v>
      </c>
      <c r="Q572" s="35">
        <v>3907.4255920000001</v>
      </c>
      <c r="R572" s="36">
        <v>407.38344599999982</v>
      </c>
      <c r="S572" s="36">
        <v>1125.5653714290036</v>
      </c>
      <c r="T572" s="36">
        <v>18528.427601934345</v>
      </c>
      <c r="U572" s="37">
        <v>20061.484600400523</v>
      </c>
      <c r="V572" s="38">
        <v>23968.910192400523</v>
      </c>
      <c r="W572" s="34">
        <v>23968.910192400523</v>
      </c>
      <c r="X572" s="34">
        <v>23968.802011363347</v>
      </c>
      <c r="Y572" s="33">
        <v>0.10818103717610938</v>
      </c>
      <c r="Z572" s="144">
        <v>0</v>
      </c>
      <c r="AA572" s="34">
        <v>1555.0938658800699</v>
      </c>
      <c r="AB572" s="34">
        <v>7578.2379164974536</v>
      </c>
      <c r="AC572" s="34">
        <v>6472</v>
      </c>
      <c r="AD572" s="34">
        <v>661.95663083749992</v>
      </c>
      <c r="AE572" s="34">
        <v>2250.9299999999998</v>
      </c>
      <c r="AF572" s="34">
        <v>18518.218413215021</v>
      </c>
      <c r="AG572" s="136">
        <v>21217</v>
      </c>
      <c r="AH572" s="34">
        <v>24819.9</v>
      </c>
      <c r="AI572" s="34">
        <v>0</v>
      </c>
      <c r="AJ572" s="34">
        <v>3602.9</v>
      </c>
      <c r="AK572" s="34">
        <v>3602.9</v>
      </c>
      <c r="AL572" s="34">
        <v>21217</v>
      </c>
      <c r="AM572" s="34">
        <v>21217</v>
      </c>
      <c r="AN572" s="34">
        <v>0</v>
      </c>
      <c r="AO572" s="34">
        <v>-407.38344599999982</v>
      </c>
      <c r="AP572" s="34">
        <v>-4010.2834459999999</v>
      </c>
      <c r="AQ572" s="34">
        <v>3602.9</v>
      </c>
      <c r="AR572" s="34">
        <v>-45151</v>
      </c>
      <c r="AS572" s="34">
        <v>0</v>
      </c>
    </row>
    <row r="573" spans="2:45" s="1" customFormat="1" ht="12.75" x14ac:dyDescent="0.2">
      <c r="B573" s="31" t="s">
        <v>3798</v>
      </c>
      <c r="C573" s="32" t="s">
        <v>2501</v>
      </c>
      <c r="D573" s="31" t="s">
        <v>2502</v>
      </c>
      <c r="E573" s="31" t="s">
        <v>13</v>
      </c>
      <c r="F573" s="31" t="s">
        <v>11</v>
      </c>
      <c r="G573" s="31" t="s">
        <v>18</v>
      </c>
      <c r="H573" s="31" t="s">
        <v>32</v>
      </c>
      <c r="I573" s="31" t="s">
        <v>10</v>
      </c>
      <c r="J573" s="31" t="s">
        <v>12</v>
      </c>
      <c r="K573" s="31" t="s">
        <v>2503</v>
      </c>
      <c r="L573" s="33">
        <v>2138</v>
      </c>
      <c r="M573" s="150">
        <v>130522.55734100001</v>
      </c>
      <c r="N573" s="34">
        <v>-1968</v>
      </c>
      <c r="O573" s="34">
        <v>0</v>
      </c>
      <c r="P573" s="30">
        <v>82995.557341000007</v>
      </c>
      <c r="Q573" s="35">
        <v>3964.2284220000001</v>
      </c>
      <c r="R573" s="36">
        <v>0</v>
      </c>
      <c r="S573" s="36">
        <v>3217.7431257155213</v>
      </c>
      <c r="T573" s="36">
        <v>1058.2568742844787</v>
      </c>
      <c r="U573" s="37">
        <v>4276.0230583438197</v>
      </c>
      <c r="V573" s="38">
        <v>8240.2514803438207</v>
      </c>
      <c r="W573" s="34">
        <v>91235.808821343831</v>
      </c>
      <c r="X573" s="34">
        <v>6033.2683607155195</v>
      </c>
      <c r="Y573" s="33">
        <v>85202.540460628312</v>
      </c>
      <c r="Z573" s="144">
        <v>0</v>
      </c>
      <c r="AA573" s="34">
        <v>6252.9279841297193</v>
      </c>
      <c r="AB573" s="34">
        <v>12442.482693366695</v>
      </c>
      <c r="AC573" s="34">
        <v>13320.21</v>
      </c>
      <c r="AD573" s="34">
        <v>3297.4489005000005</v>
      </c>
      <c r="AE573" s="34">
        <v>7371.7</v>
      </c>
      <c r="AF573" s="34">
        <v>42684.769577996412</v>
      </c>
      <c r="AG573" s="136">
        <v>24834</v>
      </c>
      <c r="AH573" s="34">
        <v>28674</v>
      </c>
      <c r="AI573" s="34">
        <v>0</v>
      </c>
      <c r="AJ573" s="34">
        <v>3840</v>
      </c>
      <c r="AK573" s="34">
        <v>3840</v>
      </c>
      <c r="AL573" s="34">
        <v>24834</v>
      </c>
      <c r="AM573" s="34">
        <v>24834</v>
      </c>
      <c r="AN573" s="34">
        <v>0</v>
      </c>
      <c r="AO573" s="34">
        <v>82995.557341000007</v>
      </c>
      <c r="AP573" s="34">
        <v>79155.557341000007</v>
      </c>
      <c r="AQ573" s="34">
        <v>3840</v>
      </c>
      <c r="AR573" s="34">
        <v>-1968</v>
      </c>
      <c r="AS573" s="34">
        <v>0</v>
      </c>
    </row>
    <row r="574" spans="2:45" s="1" customFormat="1" ht="12.75" x14ac:dyDescent="0.2">
      <c r="B574" s="31" t="s">
        <v>3798</v>
      </c>
      <c r="C574" s="32" t="s">
        <v>1608</v>
      </c>
      <c r="D574" s="31" t="s">
        <v>1609</v>
      </c>
      <c r="E574" s="31" t="s">
        <v>13</v>
      </c>
      <c r="F574" s="31" t="s">
        <v>11</v>
      </c>
      <c r="G574" s="31" t="s">
        <v>18</v>
      </c>
      <c r="H574" s="31" t="s">
        <v>32</v>
      </c>
      <c r="I574" s="31" t="s">
        <v>10</v>
      </c>
      <c r="J574" s="31" t="s">
        <v>22</v>
      </c>
      <c r="K574" s="31" t="s">
        <v>1610</v>
      </c>
      <c r="L574" s="33">
        <v>746</v>
      </c>
      <c r="M574" s="150">
        <v>27634.324929999995</v>
      </c>
      <c r="N574" s="34">
        <v>-2575</v>
      </c>
      <c r="O574" s="34">
        <v>1174.7509321579419</v>
      </c>
      <c r="P574" s="30">
        <v>28513.050929999998</v>
      </c>
      <c r="Q574" s="35">
        <v>1203.749294</v>
      </c>
      <c r="R574" s="36">
        <v>0</v>
      </c>
      <c r="S574" s="36">
        <v>710.96747428598735</v>
      </c>
      <c r="T574" s="36">
        <v>781.03252571401265</v>
      </c>
      <c r="U574" s="37">
        <v>1492.0080456148219</v>
      </c>
      <c r="V574" s="38">
        <v>2695.7573396148218</v>
      </c>
      <c r="W574" s="34">
        <v>31208.808269614819</v>
      </c>
      <c r="X574" s="34">
        <v>1333.0640142859847</v>
      </c>
      <c r="Y574" s="33">
        <v>29875.744255328835</v>
      </c>
      <c r="Z574" s="144">
        <v>0</v>
      </c>
      <c r="AA574" s="34">
        <v>641.45427361923112</v>
      </c>
      <c r="AB574" s="34">
        <v>3412.3537865056092</v>
      </c>
      <c r="AC574" s="34">
        <v>3315.74</v>
      </c>
      <c r="AD574" s="34">
        <v>272.5</v>
      </c>
      <c r="AE574" s="34">
        <v>0</v>
      </c>
      <c r="AF574" s="34">
        <v>7642.04806012484</v>
      </c>
      <c r="AG574" s="136">
        <v>0</v>
      </c>
      <c r="AH574" s="34">
        <v>7765.7259999999997</v>
      </c>
      <c r="AI574" s="34">
        <v>0</v>
      </c>
      <c r="AJ574" s="34">
        <v>469.1</v>
      </c>
      <c r="AK574" s="34">
        <v>469.1</v>
      </c>
      <c r="AL574" s="34">
        <v>0</v>
      </c>
      <c r="AM574" s="34">
        <v>7296.6259999999993</v>
      </c>
      <c r="AN574" s="34">
        <v>7296.6259999999993</v>
      </c>
      <c r="AO574" s="34">
        <v>28513.050929999998</v>
      </c>
      <c r="AP574" s="34">
        <v>20747.324929999999</v>
      </c>
      <c r="AQ574" s="34">
        <v>7765.7260000000024</v>
      </c>
      <c r="AR574" s="34">
        <v>-2575</v>
      </c>
      <c r="AS574" s="34">
        <v>0</v>
      </c>
    </row>
    <row r="575" spans="2:45" s="1" customFormat="1" ht="12.75" x14ac:dyDescent="0.2">
      <c r="B575" s="31" t="s">
        <v>3798</v>
      </c>
      <c r="C575" s="32" t="s">
        <v>2540</v>
      </c>
      <c r="D575" s="31" t="s">
        <v>2541</v>
      </c>
      <c r="E575" s="31" t="s">
        <v>13</v>
      </c>
      <c r="F575" s="31" t="s">
        <v>11</v>
      </c>
      <c r="G575" s="31" t="s">
        <v>18</v>
      </c>
      <c r="H575" s="31" t="s">
        <v>32</v>
      </c>
      <c r="I575" s="31" t="s">
        <v>10</v>
      </c>
      <c r="J575" s="31" t="s">
        <v>12</v>
      </c>
      <c r="K575" s="31" t="s">
        <v>2542</v>
      </c>
      <c r="L575" s="33">
        <v>2676</v>
      </c>
      <c r="M575" s="150">
        <v>67584.468542000002</v>
      </c>
      <c r="N575" s="34">
        <v>-58507</v>
      </c>
      <c r="O575" s="34">
        <v>36497.333129647392</v>
      </c>
      <c r="P575" s="30">
        <v>24640.968542000002</v>
      </c>
      <c r="Q575" s="35">
        <v>1331.6403929999999</v>
      </c>
      <c r="R575" s="36">
        <v>0</v>
      </c>
      <c r="S575" s="36">
        <v>0</v>
      </c>
      <c r="T575" s="36">
        <v>8886.3692056810287</v>
      </c>
      <c r="U575" s="37">
        <v>8886.4171254556895</v>
      </c>
      <c r="V575" s="38">
        <v>10218.057518455689</v>
      </c>
      <c r="W575" s="34">
        <v>34859.02606045569</v>
      </c>
      <c r="X575" s="34">
        <v>10524.724194647391</v>
      </c>
      <c r="Y575" s="33">
        <v>24334.301865808298</v>
      </c>
      <c r="Z575" s="144">
        <v>0</v>
      </c>
      <c r="AA575" s="34">
        <v>3345.5389057607672</v>
      </c>
      <c r="AB575" s="34">
        <v>8114.8633223227116</v>
      </c>
      <c r="AC575" s="34">
        <v>13511.17</v>
      </c>
      <c r="AD575" s="34">
        <v>830.9021587499999</v>
      </c>
      <c r="AE575" s="34">
        <v>511.43</v>
      </c>
      <c r="AF575" s="34">
        <v>26313.904386833481</v>
      </c>
      <c r="AG575" s="136">
        <v>38947</v>
      </c>
      <c r="AH575" s="34">
        <v>41885.5</v>
      </c>
      <c r="AI575" s="34">
        <v>0</v>
      </c>
      <c r="AJ575" s="34">
        <v>2938.5</v>
      </c>
      <c r="AK575" s="34">
        <v>2938.5</v>
      </c>
      <c r="AL575" s="34">
        <v>38947</v>
      </c>
      <c r="AM575" s="34">
        <v>38947</v>
      </c>
      <c r="AN575" s="34">
        <v>0</v>
      </c>
      <c r="AO575" s="34">
        <v>24640.968542000002</v>
      </c>
      <c r="AP575" s="34">
        <v>21702.468542000002</v>
      </c>
      <c r="AQ575" s="34">
        <v>2938.5</v>
      </c>
      <c r="AR575" s="34">
        <v>-58507</v>
      </c>
      <c r="AS575" s="34">
        <v>0</v>
      </c>
    </row>
    <row r="576" spans="2:45" s="1" customFormat="1" ht="12.75" x14ac:dyDescent="0.2">
      <c r="B576" s="31" t="s">
        <v>3798</v>
      </c>
      <c r="C576" s="32" t="s">
        <v>426</v>
      </c>
      <c r="D576" s="31" t="s">
        <v>427</v>
      </c>
      <c r="E576" s="31" t="s">
        <v>13</v>
      </c>
      <c r="F576" s="31" t="s">
        <v>11</v>
      </c>
      <c r="G576" s="31" t="s">
        <v>18</v>
      </c>
      <c r="H576" s="31" t="s">
        <v>32</v>
      </c>
      <c r="I576" s="31" t="s">
        <v>10</v>
      </c>
      <c r="J576" s="31" t="s">
        <v>22</v>
      </c>
      <c r="K576" s="31" t="s">
        <v>428</v>
      </c>
      <c r="L576" s="33">
        <v>157</v>
      </c>
      <c r="M576" s="150">
        <v>7756.5503500000013</v>
      </c>
      <c r="N576" s="34">
        <v>-16176</v>
      </c>
      <c r="O576" s="34">
        <v>12881.396099545962</v>
      </c>
      <c r="P576" s="30">
        <v>-6422.1326499999986</v>
      </c>
      <c r="Q576" s="35">
        <v>847.81072099999994</v>
      </c>
      <c r="R576" s="36">
        <v>6422.1326499999986</v>
      </c>
      <c r="S576" s="36">
        <v>63.56695542859584</v>
      </c>
      <c r="T576" s="36">
        <v>9808.7904867902653</v>
      </c>
      <c r="U576" s="37">
        <v>16294.577960309343</v>
      </c>
      <c r="V576" s="38">
        <v>17142.388681309345</v>
      </c>
      <c r="W576" s="34">
        <v>17142.388681309345</v>
      </c>
      <c r="X576" s="34">
        <v>12208.394505974555</v>
      </c>
      <c r="Y576" s="33">
        <v>4933.9941753347903</v>
      </c>
      <c r="Z576" s="144">
        <v>0</v>
      </c>
      <c r="AA576" s="34">
        <v>2188.3582816063349</v>
      </c>
      <c r="AB576" s="34">
        <v>1266.7737768000009</v>
      </c>
      <c r="AC576" s="34">
        <v>1631.81</v>
      </c>
      <c r="AD576" s="34">
        <v>79</v>
      </c>
      <c r="AE576" s="34">
        <v>0</v>
      </c>
      <c r="AF576" s="34">
        <v>5165.9420584063355</v>
      </c>
      <c r="AG576" s="136">
        <v>0</v>
      </c>
      <c r="AH576" s="34">
        <v>1997.3169999999998</v>
      </c>
      <c r="AI576" s="34">
        <v>0</v>
      </c>
      <c r="AJ576" s="34">
        <v>461.70000000000005</v>
      </c>
      <c r="AK576" s="34">
        <v>461.70000000000005</v>
      </c>
      <c r="AL576" s="34">
        <v>0</v>
      </c>
      <c r="AM576" s="34">
        <v>1535.6169999999997</v>
      </c>
      <c r="AN576" s="34">
        <v>1535.6169999999997</v>
      </c>
      <c r="AO576" s="34">
        <v>-6422.1326499999986</v>
      </c>
      <c r="AP576" s="34">
        <v>-8419.4496499999987</v>
      </c>
      <c r="AQ576" s="34">
        <v>1997.317</v>
      </c>
      <c r="AR576" s="34">
        <v>-16176</v>
      </c>
      <c r="AS576" s="34">
        <v>0</v>
      </c>
    </row>
    <row r="577" spans="2:45" s="1" customFormat="1" ht="12.75" x14ac:dyDescent="0.2">
      <c r="B577" s="31" t="s">
        <v>3798</v>
      </c>
      <c r="C577" s="32" t="s">
        <v>2219</v>
      </c>
      <c r="D577" s="31" t="s">
        <v>2220</v>
      </c>
      <c r="E577" s="31" t="s">
        <v>13</v>
      </c>
      <c r="F577" s="31" t="s">
        <v>11</v>
      </c>
      <c r="G577" s="31" t="s">
        <v>18</v>
      </c>
      <c r="H577" s="31" t="s">
        <v>32</v>
      </c>
      <c r="I577" s="31" t="s">
        <v>10</v>
      </c>
      <c r="J577" s="31" t="s">
        <v>12</v>
      </c>
      <c r="K577" s="31" t="s">
        <v>2221</v>
      </c>
      <c r="L577" s="33">
        <v>1600</v>
      </c>
      <c r="M577" s="150">
        <v>69828.804912000007</v>
      </c>
      <c r="N577" s="34">
        <v>-12053</v>
      </c>
      <c r="O577" s="34">
        <v>6162.5378078606163</v>
      </c>
      <c r="P577" s="30">
        <v>69380.804912000007</v>
      </c>
      <c r="Q577" s="35">
        <v>4129.1020339999995</v>
      </c>
      <c r="R577" s="36">
        <v>0</v>
      </c>
      <c r="S577" s="36">
        <v>2776.5096057153519</v>
      </c>
      <c r="T577" s="36">
        <v>423.49039428464812</v>
      </c>
      <c r="U577" s="37">
        <v>3200.017256010342</v>
      </c>
      <c r="V577" s="38">
        <v>7329.1192900103415</v>
      </c>
      <c r="W577" s="34">
        <v>76709.924202010356</v>
      </c>
      <c r="X577" s="34">
        <v>5205.9555107153719</v>
      </c>
      <c r="Y577" s="33">
        <v>71503.968691294984</v>
      </c>
      <c r="Z577" s="144">
        <v>0</v>
      </c>
      <c r="AA577" s="34">
        <v>3205.1819522563969</v>
      </c>
      <c r="AB577" s="34">
        <v>9415.8877561043773</v>
      </c>
      <c r="AC577" s="34">
        <v>6706.74</v>
      </c>
      <c r="AD577" s="34">
        <v>230.5</v>
      </c>
      <c r="AE577" s="34">
        <v>1262.3399999999999</v>
      </c>
      <c r="AF577" s="34">
        <v>20820.649708360772</v>
      </c>
      <c r="AG577" s="136">
        <v>160</v>
      </c>
      <c r="AH577" s="34">
        <v>18421</v>
      </c>
      <c r="AI577" s="34">
        <v>160</v>
      </c>
      <c r="AJ577" s="34">
        <v>517</v>
      </c>
      <c r="AK577" s="34">
        <v>357</v>
      </c>
      <c r="AL577" s="34">
        <v>0</v>
      </c>
      <c r="AM577" s="34">
        <v>17904</v>
      </c>
      <c r="AN577" s="34">
        <v>17904</v>
      </c>
      <c r="AO577" s="34">
        <v>69380.804912000007</v>
      </c>
      <c r="AP577" s="34">
        <v>51119.804912000007</v>
      </c>
      <c r="AQ577" s="34">
        <v>18261</v>
      </c>
      <c r="AR577" s="34">
        <v>-12053</v>
      </c>
      <c r="AS577" s="34">
        <v>0</v>
      </c>
    </row>
    <row r="578" spans="2:45" s="1" customFormat="1" ht="12.75" x14ac:dyDescent="0.2">
      <c r="B578" s="31" t="s">
        <v>3798</v>
      </c>
      <c r="C578" s="32" t="s">
        <v>1479</v>
      </c>
      <c r="D578" s="31" t="s">
        <v>1480</v>
      </c>
      <c r="E578" s="31" t="s">
        <v>13</v>
      </c>
      <c r="F578" s="31" t="s">
        <v>11</v>
      </c>
      <c r="G578" s="31" t="s">
        <v>18</v>
      </c>
      <c r="H578" s="31" t="s">
        <v>32</v>
      </c>
      <c r="I578" s="31" t="s">
        <v>10</v>
      </c>
      <c r="J578" s="31" t="s">
        <v>22</v>
      </c>
      <c r="K578" s="31" t="s">
        <v>1481</v>
      </c>
      <c r="L578" s="33">
        <v>417</v>
      </c>
      <c r="M578" s="150">
        <v>12577.886647000001</v>
      </c>
      <c r="N578" s="34">
        <v>2622</v>
      </c>
      <c r="O578" s="34">
        <v>0</v>
      </c>
      <c r="P578" s="30">
        <v>15414.563647000003</v>
      </c>
      <c r="Q578" s="35">
        <v>791.82883700000002</v>
      </c>
      <c r="R578" s="36">
        <v>0</v>
      </c>
      <c r="S578" s="36">
        <v>744.22325485742863</v>
      </c>
      <c r="T578" s="36">
        <v>89.776745142571372</v>
      </c>
      <c r="U578" s="37">
        <v>834.00449734769541</v>
      </c>
      <c r="V578" s="38">
        <v>1625.8333343476954</v>
      </c>
      <c r="W578" s="34">
        <v>17040.396981347698</v>
      </c>
      <c r="X578" s="34">
        <v>1395.4186028574259</v>
      </c>
      <c r="Y578" s="33">
        <v>15644.978378490272</v>
      </c>
      <c r="Z578" s="144">
        <v>0</v>
      </c>
      <c r="AA578" s="34">
        <v>1156.0024952808242</v>
      </c>
      <c r="AB578" s="34">
        <v>2439.8766545478452</v>
      </c>
      <c r="AC578" s="34">
        <v>1747.94</v>
      </c>
      <c r="AD578" s="34">
        <v>0</v>
      </c>
      <c r="AE578" s="34">
        <v>385.66</v>
      </c>
      <c r="AF578" s="34">
        <v>5729.4791498286686</v>
      </c>
      <c r="AG578" s="136">
        <v>148</v>
      </c>
      <c r="AH578" s="34">
        <v>4226.6769999999997</v>
      </c>
      <c r="AI578" s="34">
        <v>148</v>
      </c>
      <c r="AJ578" s="34">
        <v>148</v>
      </c>
      <c r="AK578" s="34">
        <v>0</v>
      </c>
      <c r="AL578" s="34">
        <v>0</v>
      </c>
      <c r="AM578" s="34">
        <v>4078.6769999999997</v>
      </c>
      <c r="AN578" s="34">
        <v>4078.6769999999997</v>
      </c>
      <c r="AO578" s="34">
        <v>15414.563647000003</v>
      </c>
      <c r="AP578" s="34">
        <v>11335.886647000003</v>
      </c>
      <c r="AQ578" s="34">
        <v>4078.6769999999997</v>
      </c>
      <c r="AR578" s="34">
        <v>2622</v>
      </c>
      <c r="AS578" s="34">
        <v>0</v>
      </c>
    </row>
    <row r="579" spans="2:45" s="1" customFormat="1" ht="12.75" x14ac:dyDescent="0.2">
      <c r="B579" s="31" t="s">
        <v>3798</v>
      </c>
      <c r="C579" s="32" t="s">
        <v>3194</v>
      </c>
      <c r="D579" s="31" t="s">
        <v>3195</v>
      </c>
      <c r="E579" s="31" t="s">
        <v>13</v>
      </c>
      <c r="F579" s="31" t="s">
        <v>11</v>
      </c>
      <c r="G579" s="31" t="s">
        <v>18</v>
      </c>
      <c r="H579" s="31" t="s">
        <v>32</v>
      </c>
      <c r="I579" s="31" t="s">
        <v>10</v>
      </c>
      <c r="J579" s="31" t="s">
        <v>22</v>
      </c>
      <c r="K579" s="31" t="s">
        <v>3196</v>
      </c>
      <c r="L579" s="33">
        <v>965</v>
      </c>
      <c r="M579" s="150">
        <v>29242.548862000003</v>
      </c>
      <c r="N579" s="34">
        <v>-5365</v>
      </c>
      <c r="O579" s="34">
        <v>0</v>
      </c>
      <c r="P579" s="30">
        <v>3410.8138620000027</v>
      </c>
      <c r="Q579" s="35">
        <v>2049.2096919999999</v>
      </c>
      <c r="R579" s="36">
        <v>0</v>
      </c>
      <c r="S579" s="36">
        <v>1257.6912045719118</v>
      </c>
      <c r="T579" s="36">
        <v>672.30879542808816</v>
      </c>
      <c r="U579" s="37">
        <v>1930.0104075312374</v>
      </c>
      <c r="V579" s="38">
        <v>3979.2200995312373</v>
      </c>
      <c r="W579" s="34">
        <v>7390.0339615312405</v>
      </c>
      <c r="X579" s="34">
        <v>2358.1710085719114</v>
      </c>
      <c r="Y579" s="33">
        <v>5031.862952959329</v>
      </c>
      <c r="Z579" s="144">
        <v>594.65783173699356</v>
      </c>
      <c r="AA579" s="34">
        <v>1127.7903749190325</v>
      </c>
      <c r="AB579" s="34">
        <v>4753.6590903631395</v>
      </c>
      <c r="AC579" s="34">
        <v>4045</v>
      </c>
      <c r="AD579" s="34">
        <v>0</v>
      </c>
      <c r="AE579" s="34">
        <v>215</v>
      </c>
      <c r="AF579" s="34">
        <v>10736.107297019165</v>
      </c>
      <c r="AG579" s="136">
        <v>4200</v>
      </c>
      <c r="AH579" s="34">
        <v>10795.264999999999</v>
      </c>
      <c r="AI579" s="34">
        <v>0</v>
      </c>
      <c r="AJ579" s="34">
        <v>1356.6000000000001</v>
      </c>
      <c r="AK579" s="34">
        <v>1356.6000000000001</v>
      </c>
      <c r="AL579" s="34">
        <v>4200</v>
      </c>
      <c r="AM579" s="34">
        <v>9438.6649999999991</v>
      </c>
      <c r="AN579" s="34">
        <v>5238.6649999999991</v>
      </c>
      <c r="AO579" s="34">
        <v>3410.8138620000027</v>
      </c>
      <c r="AP579" s="34">
        <v>-3184.4511379999967</v>
      </c>
      <c r="AQ579" s="34">
        <v>6595.2649999999994</v>
      </c>
      <c r="AR579" s="34">
        <v>-5365</v>
      </c>
      <c r="AS579" s="34">
        <v>0</v>
      </c>
    </row>
    <row r="580" spans="2:45" s="1" customFormat="1" ht="12.75" x14ac:dyDescent="0.2">
      <c r="B580" s="31" t="s">
        <v>3798</v>
      </c>
      <c r="C580" s="32" t="s">
        <v>537</v>
      </c>
      <c r="D580" s="31" t="s">
        <v>538</v>
      </c>
      <c r="E580" s="31" t="s">
        <v>13</v>
      </c>
      <c r="F580" s="31" t="s">
        <v>11</v>
      </c>
      <c r="G580" s="31" t="s">
        <v>18</v>
      </c>
      <c r="H580" s="31" t="s">
        <v>32</v>
      </c>
      <c r="I580" s="31" t="s">
        <v>10</v>
      </c>
      <c r="J580" s="31" t="s">
        <v>22</v>
      </c>
      <c r="K580" s="31" t="s">
        <v>539</v>
      </c>
      <c r="L580" s="33">
        <v>833</v>
      </c>
      <c r="M580" s="150">
        <v>26330.191838999999</v>
      </c>
      <c r="N580" s="34">
        <v>-10193</v>
      </c>
      <c r="O580" s="34">
        <v>7330.0204952823497</v>
      </c>
      <c r="P580" s="30">
        <v>17785.191838999999</v>
      </c>
      <c r="Q580" s="35">
        <v>1036.149206</v>
      </c>
      <c r="R580" s="36">
        <v>0</v>
      </c>
      <c r="S580" s="36">
        <v>730.38346971456622</v>
      </c>
      <c r="T580" s="36">
        <v>935.61653028543378</v>
      </c>
      <c r="U580" s="37">
        <v>1666.0089839103844</v>
      </c>
      <c r="V580" s="38">
        <v>2702.1581899103844</v>
      </c>
      <c r="W580" s="34">
        <v>20487.350028910383</v>
      </c>
      <c r="X580" s="34">
        <v>1369.4690057145599</v>
      </c>
      <c r="Y580" s="33">
        <v>19117.881023195823</v>
      </c>
      <c r="Z580" s="144">
        <v>0</v>
      </c>
      <c r="AA580" s="34">
        <v>1642.4170784104795</v>
      </c>
      <c r="AB580" s="34">
        <v>3362.3800837882163</v>
      </c>
      <c r="AC580" s="34">
        <v>3491.7</v>
      </c>
      <c r="AD580" s="34">
        <v>127.94692762186</v>
      </c>
      <c r="AE580" s="34">
        <v>0</v>
      </c>
      <c r="AF580" s="34">
        <v>8624.4440898205557</v>
      </c>
      <c r="AG580" s="136">
        <v>9493</v>
      </c>
      <c r="AH580" s="34">
        <v>9493</v>
      </c>
      <c r="AI580" s="34">
        <v>1122</v>
      </c>
      <c r="AJ580" s="34">
        <v>1122</v>
      </c>
      <c r="AK580" s="34">
        <v>0</v>
      </c>
      <c r="AL580" s="34">
        <v>8371</v>
      </c>
      <c r="AM580" s="34">
        <v>8371</v>
      </c>
      <c r="AN580" s="34">
        <v>0</v>
      </c>
      <c r="AO580" s="34">
        <v>17785.191838999999</v>
      </c>
      <c r="AP580" s="34">
        <v>17785.191838999999</v>
      </c>
      <c r="AQ580" s="34">
        <v>0</v>
      </c>
      <c r="AR580" s="34">
        <v>-10193</v>
      </c>
      <c r="AS580" s="34">
        <v>0</v>
      </c>
    </row>
    <row r="581" spans="2:45" s="1" customFormat="1" ht="12.75" x14ac:dyDescent="0.2">
      <c r="B581" s="31" t="s">
        <v>3798</v>
      </c>
      <c r="C581" s="32" t="s">
        <v>2072</v>
      </c>
      <c r="D581" s="31" t="s">
        <v>2073</v>
      </c>
      <c r="E581" s="31" t="s">
        <v>13</v>
      </c>
      <c r="F581" s="31" t="s">
        <v>11</v>
      </c>
      <c r="G581" s="31" t="s">
        <v>18</v>
      </c>
      <c r="H581" s="31" t="s">
        <v>32</v>
      </c>
      <c r="I581" s="31" t="s">
        <v>10</v>
      </c>
      <c r="J581" s="31" t="s">
        <v>22</v>
      </c>
      <c r="K581" s="31" t="s">
        <v>2074</v>
      </c>
      <c r="L581" s="33">
        <v>354</v>
      </c>
      <c r="M581" s="150">
        <v>28205.889017999998</v>
      </c>
      <c r="N581" s="34">
        <v>-23510</v>
      </c>
      <c r="O581" s="34">
        <v>18869.399526451954</v>
      </c>
      <c r="P581" s="30">
        <v>13128.389017999998</v>
      </c>
      <c r="Q581" s="35">
        <v>727.69376699999998</v>
      </c>
      <c r="R581" s="36">
        <v>0</v>
      </c>
      <c r="S581" s="36">
        <v>274.81135771439125</v>
      </c>
      <c r="T581" s="36">
        <v>4314.9648068397664</v>
      </c>
      <c r="U581" s="37">
        <v>4589.8009149369591</v>
      </c>
      <c r="V581" s="38">
        <v>5317.4946819369588</v>
      </c>
      <c r="W581" s="34">
        <v>18445.883699936956</v>
      </c>
      <c r="X581" s="34">
        <v>5769.0479751663479</v>
      </c>
      <c r="Y581" s="33">
        <v>12676.835724770608</v>
      </c>
      <c r="Z581" s="144">
        <v>0</v>
      </c>
      <c r="AA581" s="34">
        <v>803.18627164533223</v>
      </c>
      <c r="AB581" s="34">
        <v>2829.1630592770694</v>
      </c>
      <c r="AC581" s="34">
        <v>2894</v>
      </c>
      <c r="AD581" s="34">
        <v>0</v>
      </c>
      <c r="AE581" s="34">
        <v>0</v>
      </c>
      <c r="AF581" s="34">
        <v>6526.3493309224014</v>
      </c>
      <c r="AG581" s="136">
        <v>6958</v>
      </c>
      <c r="AH581" s="34">
        <v>8432.5</v>
      </c>
      <c r="AI581" s="34">
        <v>0</v>
      </c>
      <c r="AJ581" s="34">
        <v>1474.5</v>
      </c>
      <c r="AK581" s="34">
        <v>1474.5</v>
      </c>
      <c r="AL581" s="34">
        <v>6958</v>
      </c>
      <c r="AM581" s="34">
        <v>6958</v>
      </c>
      <c r="AN581" s="34">
        <v>0</v>
      </c>
      <c r="AO581" s="34">
        <v>13128.389017999998</v>
      </c>
      <c r="AP581" s="34">
        <v>11653.889017999998</v>
      </c>
      <c r="AQ581" s="34">
        <v>1474.5</v>
      </c>
      <c r="AR581" s="34">
        <v>-23510</v>
      </c>
      <c r="AS581" s="34">
        <v>0</v>
      </c>
    </row>
    <row r="582" spans="2:45" s="1" customFormat="1" ht="12.75" x14ac:dyDescent="0.2">
      <c r="B582" s="31" t="s">
        <v>3798</v>
      </c>
      <c r="C582" s="32" t="s">
        <v>2327</v>
      </c>
      <c r="D582" s="31" t="s">
        <v>2328</v>
      </c>
      <c r="E582" s="31" t="s">
        <v>13</v>
      </c>
      <c r="F582" s="31" t="s">
        <v>11</v>
      </c>
      <c r="G582" s="31" t="s">
        <v>18</v>
      </c>
      <c r="H582" s="31" t="s">
        <v>32</v>
      </c>
      <c r="I582" s="31" t="s">
        <v>10</v>
      </c>
      <c r="J582" s="31" t="s">
        <v>22</v>
      </c>
      <c r="K582" s="31" t="s">
        <v>2329</v>
      </c>
      <c r="L582" s="33">
        <v>477</v>
      </c>
      <c r="M582" s="150">
        <v>14505.659189</v>
      </c>
      <c r="N582" s="34">
        <v>-26089</v>
      </c>
      <c r="O582" s="34">
        <v>17255.278520002936</v>
      </c>
      <c r="P582" s="30">
        <v>7708.659189</v>
      </c>
      <c r="Q582" s="35">
        <v>1364.9235309999999</v>
      </c>
      <c r="R582" s="36">
        <v>0</v>
      </c>
      <c r="S582" s="36">
        <v>626.35324571452622</v>
      </c>
      <c r="T582" s="36">
        <v>7148.6183732561467</v>
      </c>
      <c r="U582" s="37">
        <v>7775.0135455302561</v>
      </c>
      <c r="V582" s="38">
        <v>9139.9370765302556</v>
      </c>
      <c r="W582" s="34">
        <v>16848.596265530257</v>
      </c>
      <c r="X582" s="34">
        <v>9904.167225717465</v>
      </c>
      <c r="Y582" s="33">
        <v>6944.4290398127932</v>
      </c>
      <c r="Z582" s="144">
        <v>0</v>
      </c>
      <c r="AA582" s="34">
        <v>557.26323356475859</v>
      </c>
      <c r="AB582" s="34">
        <v>3811.3568587107266</v>
      </c>
      <c r="AC582" s="34">
        <v>1999.45</v>
      </c>
      <c r="AD582" s="34">
        <v>179.5</v>
      </c>
      <c r="AE582" s="34">
        <v>0</v>
      </c>
      <c r="AF582" s="34">
        <v>6547.570092275485</v>
      </c>
      <c r="AG582" s="136">
        <v>22511</v>
      </c>
      <c r="AH582" s="34">
        <v>22961</v>
      </c>
      <c r="AI582" s="34">
        <v>0</v>
      </c>
      <c r="AJ582" s="34">
        <v>450</v>
      </c>
      <c r="AK582" s="34">
        <v>450</v>
      </c>
      <c r="AL582" s="34">
        <v>22511</v>
      </c>
      <c r="AM582" s="34">
        <v>22511</v>
      </c>
      <c r="AN582" s="34">
        <v>0</v>
      </c>
      <c r="AO582" s="34">
        <v>7708.659189</v>
      </c>
      <c r="AP582" s="34">
        <v>7258.659189</v>
      </c>
      <c r="AQ582" s="34">
        <v>450</v>
      </c>
      <c r="AR582" s="34">
        <v>-26089</v>
      </c>
      <c r="AS582" s="34">
        <v>0</v>
      </c>
    </row>
    <row r="583" spans="2:45" s="1" customFormat="1" ht="12.75" x14ac:dyDescent="0.2">
      <c r="B583" s="31" t="s">
        <v>3798</v>
      </c>
      <c r="C583" s="32" t="s">
        <v>41</v>
      </c>
      <c r="D583" s="31" t="s">
        <v>42</v>
      </c>
      <c r="E583" s="31" t="s">
        <v>13</v>
      </c>
      <c r="F583" s="31" t="s">
        <v>11</v>
      </c>
      <c r="G583" s="31" t="s">
        <v>18</v>
      </c>
      <c r="H583" s="31" t="s">
        <v>32</v>
      </c>
      <c r="I583" s="31" t="s">
        <v>10</v>
      </c>
      <c r="J583" s="31" t="s">
        <v>22</v>
      </c>
      <c r="K583" s="31" t="s">
        <v>43</v>
      </c>
      <c r="L583" s="33">
        <v>161</v>
      </c>
      <c r="M583" s="150">
        <v>2900.5422310000004</v>
      </c>
      <c r="N583" s="34">
        <v>1400</v>
      </c>
      <c r="O583" s="34">
        <v>0</v>
      </c>
      <c r="P583" s="30">
        <v>1728.8832309999998</v>
      </c>
      <c r="Q583" s="35">
        <v>243.78612000000001</v>
      </c>
      <c r="R583" s="36">
        <v>0</v>
      </c>
      <c r="S583" s="36">
        <v>278.56116114296412</v>
      </c>
      <c r="T583" s="36">
        <v>43.438838857035876</v>
      </c>
      <c r="U583" s="37">
        <v>322.00173638604065</v>
      </c>
      <c r="V583" s="38">
        <v>565.78785638604063</v>
      </c>
      <c r="W583" s="34">
        <v>2294.6710873860402</v>
      </c>
      <c r="X583" s="34">
        <v>522.30217714296396</v>
      </c>
      <c r="Y583" s="33">
        <v>1772.3689102430762</v>
      </c>
      <c r="Z583" s="144">
        <v>0</v>
      </c>
      <c r="AA583" s="34">
        <v>4651.3880557973089</v>
      </c>
      <c r="AB583" s="34">
        <v>1398.5804108352231</v>
      </c>
      <c r="AC583" s="34">
        <v>674.87</v>
      </c>
      <c r="AD583" s="34">
        <v>0</v>
      </c>
      <c r="AE583" s="34">
        <v>0</v>
      </c>
      <c r="AF583" s="34">
        <v>6724.8384666325319</v>
      </c>
      <c r="AG583" s="136">
        <v>0</v>
      </c>
      <c r="AH583" s="34">
        <v>1648.3409999999997</v>
      </c>
      <c r="AI583" s="34">
        <v>0</v>
      </c>
      <c r="AJ583" s="34">
        <v>73.600000000000009</v>
      </c>
      <c r="AK583" s="34">
        <v>73.600000000000009</v>
      </c>
      <c r="AL583" s="34">
        <v>0</v>
      </c>
      <c r="AM583" s="34">
        <v>1574.7409999999998</v>
      </c>
      <c r="AN583" s="34">
        <v>1574.7409999999998</v>
      </c>
      <c r="AO583" s="34">
        <v>1728.8832309999998</v>
      </c>
      <c r="AP583" s="34">
        <v>80.542231000000129</v>
      </c>
      <c r="AQ583" s="34">
        <v>1648.3409999999994</v>
      </c>
      <c r="AR583" s="34">
        <v>-993</v>
      </c>
      <c r="AS583" s="34">
        <v>2393</v>
      </c>
    </row>
    <row r="584" spans="2:45" s="1" customFormat="1" ht="12.75" x14ac:dyDescent="0.2">
      <c r="B584" s="31" t="s">
        <v>3798</v>
      </c>
      <c r="C584" s="32" t="s">
        <v>1404</v>
      </c>
      <c r="D584" s="31" t="s">
        <v>1405</v>
      </c>
      <c r="E584" s="31" t="s">
        <v>13</v>
      </c>
      <c r="F584" s="31" t="s">
        <v>11</v>
      </c>
      <c r="G584" s="31" t="s">
        <v>18</v>
      </c>
      <c r="H584" s="31" t="s">
        <v>32</v>
      </c>
      <c r="I584" s="31" t="s">
        <v>10</v>
      </c>
      <c r="J584" s="31" t="s">
        <v>12</v>
      </c>
      <c r="K584" s="31" t="s">
        <v>1406</v>
      </c>
      <c r="L584" s="33">
        <v>1251</v>
      </c>
      <c r="M584" s="150">
        <v>24569.847340999997</v>
      </c>
      <c r="N584" s="34">
        <v>3497</v>
      </c>
      <c r="O584" s="34">
        <v>0</v>
      </c>
      <c r="P584" s="30">
        <v>49795.537340999988</v>
      </c>
      <c r="Q584" s="35">
        <v>2303.1820440000001</v>
      </c>
      <c r="R584" s="36">
        <v>0</v>
      </c>
      <c r="S584" s="36">
        <v>1543.6731108577358</v>
      </c>
      <c r="T584" s="36">
        <v>958.32688914226424</v>
      </c>
      <c r="U584" s="37">
        <v>2502.013492043086</v>
      </c>
      <c r="V584" s="38">
        <v>4805.1955360430857</v>
      </c>
      <c r="W584" s="34">
        <v>54600.732877043076</v>
      </c>
      <c r="X584" s="34">
        <v>2894.3870828577346</v>
      </c>
      <c r="Y584" s="33">
        <v>51706.345794185341</v>
      </c>
      <c r="Z584" s="144">
        <v>0</v>
      </c>
      <c r="AA584" s="34">
        <v>1714.7268584276089</v>
      </c>
      <c r="AB584" s="34">
        <v>8316.8555986163519</v>
      </c>
      <c r="AC584" s="34">
        <v>5243.83</v>
      </c>
      <c r="AD584" s="34">
        <v>1734.034515675</v>
      </c>
      <c r="AE584" s="34">
        <v>65.599999999999994</v>
      </c>
      <c r="AF584" s="34">
        <v>17075.046972718959</v>
      </c>
      <c r="AG584" s="136">
        <v>7730</v>
      </c>
      <c r="AH584" s="34">
        <v>21728.69</v>
      </c>
      <c r="AI584" s="34">
        <v>7730</v>
      </c>
      <c r="AJ584" s="34">
        <v>7730</v>
      </c>
      <c r="AK584" s="34">
        <v>0</v>
      </c>
      <c r="AL584" s="34">
        <v>0</v>
      </c>
      <c r="AM584" s="34">
        <v>13998.689999999999</v>
      </c>
      <c r="AN584" s="34">
        <v>13998.689999999999</v>
      </c>
      <c r="AO584" s="34">
        <v>49795.537340999988</v>
      </c>
      <c r="AP584" s="34">
        <v>35796.847340999986</v>
      </c>
      <c r="AQ584" s="34">
        <v>13998.690000000002</v>
      </c>
      <c r="AR584" s="34">
        <v>3497</v>
      </c>
      <c r="AS584" s="34">
        <v>0</v>
      </c>
    </row>
    <row r="585" spans="2:45" s="1" customFormat="1" ht="12.75" x14ac:dyDescent="0.2">
      <c r="B585" s="31" t="s">
        <v>3798</v>
      </c>
      <c r="C585" s="32" t="s">
        <v>2051</v>
      </c>
      <c r="D585" s="31" t="s">
        <v>2052</v>
      </c>
      <c r="E585" s="31" t="s">
        <v>13</v>
      </c>
      <c r="F585" s="31" t="s">
        <v>11</v>
      </c>
      <c r="G585" s="31" t="s">
        <v>18</v>
      </c>
      <c r="H585" s="31" t="s">
        <v>32</v>
      </c>
      <c r="I585" s="31" t="s">
        <v>10</v>
      </c>
      <c r="J585" s="31" t="s">
        <v>22</v>
      </c>
      <c r="K585" s="31" t="s">
        <v>2053</v>
      </c>
      <c r="L585" s="33">
        <v>724</v>
      </c>
      <c r="M585" s="150">
        <v>48604.249502999999</v>
      </c>
      <c r="N585" s="34">
        <v>-25859</v>
      </c>
      <c r="O585" s="34">
        <v>12100.195561880351</v>
      </c>
      <c r="P585" s="30">
        <v>43111.249502999999</v>
      </c>
      <c r="Q585" s="35">
        <v>1766.542616</v>
      </c>
      <c r="R585" s="36">
        <v>0</v>
      </c>
      <c r="S585" s="36">
        <v>449.45857028588694</v>
      </c>
      <c r="T585" s="36">
        <v>998.54142971411306</v>
      </c>
      <c r="U585" s="37">
        <v>1448.0078083446799</v>
      </c>
      <c r="V585" s="38">
        <v>3214.5504243446799</v>
      </c>
      <c r="W585" s="34">
        <v>46325.799927344677</v>
      </c>
      <c r="X585" s="34">
        <v>842.73481928589172</v>
      </c>
      <c r="Y585" s="33">
        <v>45483.065108058785</v>
      </c>
      <c r="Z585" s="144">
        <v>0</v>
      </c>
      <c r="AA585" s="34">
        <v>355.93055103559396</v>
      </c>
      <c r="AB585" s="34">
        <v>5599.930774361319</v>
      </c>
      <c r="AC585" s="34">
        <v>4379.58</v>
      </c>
      <c r="AD585" s="34">
        <v>487.74804487499995</v>
      </c>
      <c r="AE585" s="34">
        <v>165.32</v>
      </c>
      <c r="AF585" s="34">
        <v>10988.509370271913</v>
      </c>
      <c r="AG585" s="136">
        <v>23990</v>
      </c>
      <c r="AH585" s="34">
        <v>25825</v>
      </c>
      <c r="AI585" s="34">
        <v>0</v>
      </c>
      <c r="AJ585" s="34">
        <v>1835</v>
      </c>
      <c r="AK585" s="34">
        <v>1835</v>
      </c>
      <c r="AL585" s="34">
        <v>23990</v>
      </c>
      <c r="AM585" s="34">
        <v>23990</v>
      </c>
      <c r="AN585" s="34">
        <v>0</v>
      </c>
      <c r="AO585" s="34">
        <v>43111.249502999999</v>
      </c>
      <c r="AP585" s="34">
        <v>41276.249502999999</v>
      </c>
      <c r="AQ585" s="34">
        <v>1835</v>
      </c>
      <c r="AR585" s="34">
        <v>-25859</v>
      </c>
      <c r="AS585" s="34">
        <v>0</v>
      </c>
    </row>
    <row r="586" spans="2:45" s="1" customFormat="1" ht="12.75" x14ac:dyDescent="0.2">
      <c r="B586" s="31" t="s">
        <v>3798</v>
      </c>
      <c r="C586" s="32" t="s">
        <v>3785</v>
      </c>
      <c r="D586" s="31" t="s">
        <v>3786</v>
      </c>
      <c r="E586" s="31" t="s">
        <v>13</v>
      </c>
      <c r="F586" s="31" t="s">
        <v>11</v>
      </c>
      <c r="G586" s="31" t="s">
        <v>18</v>
      </c>
      <c r="H586" s="31" t="s">
        <v>32</v>
      </c>
      <c r="I586" s="31" t="s">
        <v>10</v>
      </c>
      <c r="J586" s="31" t="s">
        <v>21</v>
      </c>
      <c r="K586" s="31" t="s">
        <v>3787</v>
      </c>
      <c r="L586" s="33">
        <v>17444</v>
      </c>
      <c r="M586" s="150">
        <v>1477429.1042619999</v>
      </c>
      <c r="N586" s="34">
        <v>-740567</v>
      </c>
      <c r="O586" s="34">
        <v>616633.25314429263</v>
      </c>
      <c r="P586" s="30">
        <v>791477.10426199995</v>
      </c>
      <c r="Q586" s="35">
        <v>71837.530822999994</v>
      </c>
      <c r="R586" s="36">
        <v>0</v>
      </c>
      <c r="S586" s="36">
        <v>22458.594864008624</v>
      </c>
      <c r="T586" s="36">
        <v>12429.405135991376</v>
      </c>
      <c r="U586" s="37">
        <v>34888.188133652751</v>
      </c>
      <c r="V586" s="38">
        <v>106725.71895665274</v>
      </c>
      <c r="W586" s="34">
        <v>898202.82321865275</v>
      </c>
      <c r="X586" s="34">
        <v>42109.865370008629</v>
      </c>
      <c r="Y586" s="33">
        <v>856092.95784864412</v>
      </c>
      <c r="Z586" s="144">
        <v>15347.375314842133</v>
      </c>
      <c r="AA586" s="34">
        <v>205802.07667847723</v>
      </c>
      <c r="AB586" s="34">
        <v>145671.93716597301</v>
      </c>
      <c r="AC586" s="34">
        <v>73120.240000000005</v>
      </c>
      <c r="AD586" s="34">
        <v>13761.33</v>
      </c>
      <c r="AE586" s="34">
        <v>3304.26</v>
      </c>
      <c r="AF586" s="34">
        <v>457007.21915929235</v>
      </c>
      <c r="AG586" s="136">
        <v>286787</v>
      </c>
      <c r="AH586" s="34">
        <v>301808</v>
      </c>
      <c r="AI586" s="34">
        <v>4334</v>
      </c>
      <c r="AJ586" s="34">
        <v>19355</v>
      </c>
      <c r="AK586" s="34">
        <v>15021</v>
      </c>
      <c r="AL586" s="34">
        <v>282453</v>
      </c>
      <c r="AM586" s="34">
        <v>282453</v>
      </c>
      <c r="AN586" s="34">
        <v>0</v>
      </c>
      <c r="AO586" s="34">
        <v>791477.10426199995</v>
      </c>
      <c r="AP586" s="34">
        <v>776456.10426199995</v>
      </c>
      <c r="AQ586" s="34">
        <v>15021</v>
      </c>
      <c r="AR586" s="34">
        <v>-740567</v>
      </c>
      <c r="AS586" s="34">
        <v>0</v>
      </c>
    </row>
    <row r="587" spans="2:45" s="1" customFormat="1" ht="12.75" x14ac:dyDescent="0.2">
      <c r="B587" s="31" t="s">
        <v>3798</v>
      </c>
      <c r="C587" s="32" t="s">
        <v>1389</v>
      </c>
      <c r="D587" s="31" t="s">
        <v>1390</v>
      </c>
      <c r="E587" s="31" t="s">
        <v>13</v>
      </c>
      <c r="F587" s="31" t="s">
        <v>11</v>
      </c>
      <c r="G587" s="31" t="s">
        <v>18</v>
      </c>
      <c r="H587" s="31" t="s">
        <v>32</v>
      </c>
      <c r="I587" s="31" t="s">
        <v>10</v>
      </c>
      <c r="J587" s="31" t="s">
        <v>22</v>
      </c>
      <c r="K587" s="31" t="s">
        <v>1391</v>
      </c>
      <c r="L587" s="33">
        <v>86</v>
      </c>
      <c r="M587" s="150">
        <v>12496.811253</v>
      </c>
      <c r="N587" s="34">
        <v>40446</v>
      </c>
      <c r="O587" s="34">
        <v>0</v>
      </c>
      <c r="P587" s="30">
        <v>50535.977252999997</v>
      </c>
      <c r="Q587" s="35">
        <v>0</v>
      </c>
      <c r="R587" s="36">
        <v>0</v>
      </c>
      <c r="S587" s="36">
        <v>47.834171428589798</v>
      </c>
      <c r="T587" s="36">
        <v>124.1658285714102</v>
      </c>
      <c r="U587" s="37">
        <v>0</v>
      </c>
      <c r="V587" s="38">
        <v>0</v>
      </c>
      <c r="W587" s="34">
        <v>50535.977252999997</v>
      </c>
      <c r="X587" s="34">
        <v>47.834171428592526</v>
      </c>
      <c r="Y587" s="33">
        <v>50488.143081571405</v>
      </c>
      <c r="Z587" s="144">
        <v>0</v>
      </c>
      <c r="AA587" s="34">
        <v>1562.0331984264067</v>
      </c>
      <c r="AB587" s="34">
        <v>1720.8670961660728</v>
      </c>
      <c r="AC587" s="34">
        <v>797.39</v>
      </c>
      <c r="AD587" s="34">
        <v>0</v>
      </c>
      <c r="AE587" s="34">
        <v>178.59</v>
      </c>
      <c r="AF587" s="34">
        <v>4258.880294592479</v>
      </c>
      <c r="AG587" s="136">
        <v>0</v>
      </c>
      <c r="AH587" s="34">
        <v>841.16599999999994</v>
      </c>
      <c r="AI587" s="34">
        <v>0</v>
      </c>
      <c r="AJ587" s="34">
        <v>0</v>
      </c>
      <c r="AK587" s="34">
        <v>0</v>
      </c>
      <c r="AL587" s="34">
        <v>0</v>
      </c>
      <c r="AM587" s="34">
        <v>841.16599999999994</v>
      </c>
      <c r="AN587" s="34">
        <v>841.16599999999994</v>
      </c>
      <c r="AO587" s="34">
        <v>50535.977252999997</v>
      </c>
      <c r="AP587" s="34">
        <v>49694.811253</v>
      </c>
      <c r="AQ587" s="34">
        <v>841.16599999999744</v>
      </c>
      <c r="AR587" s="34">
        <v>40446</v>
      </c>
      <c r="AS587" s="34">
        <v>0</v>
      </c>
    </row>
    <row r="588" spans="2:45" s="1" customFormat="1" ht="12.75" x14ac:dyDescent="0.2">
      <c r="B588" s="31" t="s">
        <v>3798</v>
      </c>
      <c r="C588" s="32" t="s">
        <v>1193</v>
      </c>
      <c r="D588" s="31" t="s">
        <v>1194</v>
      </c>
      <c r="E588" s="31" t="s">
        <v>13</v>
      </c>
      <c r="F588" s="31" t="s">
        <v>11</v>
      </c>
      <c r="G588" s="31" t="s">
        <v>18</v>
      </c>
      <c r="H588" s="31" t="s">
        <v>32</v>
      </c>
      <c r="I588" s="31" t="s">
        <v>10</v>
      </c>
      <c r="J588" s="31" t="s">
        <v>12</v>
      </c>
      <c r="K588" s="31" t="s">
        <v>1195</v>
      </c>
      <c r="L588" s="33">
        <v>1004</v>
      </c>
      <c r="M588" s="150">
        <v>148137.03854000001</v>
      </c>
      <c r="N588" s="34">
        <v>29691</v>
      </c>
      <c r="O588" s="34">
        <v>0</v>
      </c>
      <c r="P588" s="30">
        <v>153330.03854000001</v>
      </c>
      <c r="Q588" s="35">
        <v>3184.8533149999998</v>
      </c>
      <c r="R588" s="36">
        <v>0</v>
      </c>
      <c r="S588" s="36">
        <v>538.38862971449248</v>
      </c>
      <c r="T588" s="36">
        <v>1469.6113702855075</v>
      </c>
      <c r="U588" s="37">
        <v>2008.0108281464898</v>
      </c>
      <c r="V588" s="38">
        <v>5192.8641431464894</v>
      </c>
      <c r="W588" s="34">
        <v>158522.9026831465</v>
      </c>
      <c r="X588" s="34">
        <v>1009.4786807145283</v>
      </c>
      <c r="Y588" s="33">
        <v>157513.42400243197</v>
      </c>
      <c r="Z588" s="144">
        <v>0</v>
      </c>
      <c r="AA588" s="34">
        <v>15569.39962495024</v>
      </c>
      <c r="AB588" s="34">
        <v>13787.927313458847</v>
      </c>
      <c r="AC588" s="34">
        <v>7394.82</v>
      </c>
      <c r="AD588" s="34">
        <v>1338.679451</v>
      </c>
      <c r="AE588" s="34">
        <v>7939.03</v>
      </c>
      <c r="AF588" s="34">
        <v>46029.856389409091</v>
      </c>
      <c r="AG588" s="136">
        <v>29579</v>
      </c>
      <c r="AH588" s="34">
        <v>29579</v>
      </c>
      <c r="AI588" s="34">
        <v>0</v>
      </c>
      <c r="AJ588" s="34">
        <v>0</v>
      </c>
      <c r="AK588" s="34">
        <v>0</v>
      </c>
      <c r="AL588" s="34">
        <v>29579</v>
      </c>
      <c r="AM588" s="34">
        <v>29579</v>
      </c>
      <c r="AN588" s="34">
        <v>0</v>
      </c>
      <c r="AO588" s="34">
        <v>153330.03854000001</v>
      </c>
      <c r="AP588" s="34">
        <v>153330.03854000001</v>
      </c>
      <c r="AQ588" s="34">
        <v>0</v>
      </c>
      <c r="AR588" s="34">
        <v>29691</v>
      </c>
      <c r="AS588" s="34">
        <v>0</v>
      </c>
    </row>
    <row r="589" spans="2:45" s="1" customFormat="1" ht="12.75" x14ac:dyDescent="0.2">
      <c r="B589" s="31" t="s">
        <v>3798</v>
      </c>
      <c r="C589" s="32" t="s">
        <v>117</v>
      </c>
      <c r="D589" s="31" t="s">
        <v>118</v>
      </c>
      <c r="E589" s="31" t="s">
        <v>13</v>
      </c>
      <c r="F589" s="31" t="s">
        <v>11</v>
      </c>
      <c r="G589" s="31" t="s">
        <v>18</v>
      </c>
      <c r="H589" s="31" t="s">
        <v>32</v>
      </c>
      <c r="I589" s="31" t="s">
        <v>10</v>
      </c>
      <c r="J589" s="31" t="s">
        <v>22</v>
      </c>
      <c r="K589" s="31" t="s">
        <v>119</v>
      </c>
      <c r="L589" s="33">
        <v>161</v>
      </c>
      <c r="M589" s="150">
        <v>6359.3501359999991</v>
      </c>
      <c r="N589" s="34">
        <v>-1835</v>
      </c>
      <c r="O589" s="34">
        <v>0</v>
      </c>
      <c r="P589" s="30">
        <v>5729.6911359999976</v>
      </c>
      <c r="Q589" s="35">
        <v>263.55303900000001</v>
      </c>
      <c r="R589" s="36">
        <v>0</v>
      </c>
      <c r="S589" s="36">
        <v>213.15035200008185</v>
      </c>
      <c r="T589" s="36">
        <v>108.84964799991815</v>
      </c>
      <c r="U589" s="37">
        <v>322.00173638604065</v>
      </c>
      <c r="V589" s="38">
        <v>585.55477538604066</v>
      </c>
      <c r="W589" s="34">
        <v>6315.2459113860386</v>
      </c>
      <c r="X589" s="34">
        <v>399.65691000008155</v>
      </c>
      <c r="Y589" s="33">
        <v>5915.5890013859571</v>
      </c>
      <c r="Z589" s="144">
        <v>35.151408693120665</v>
      </c>
      <c r="AA589" s="34">
        <v>353.81873337174807</v>
      </c>
      <c r="AB589" s="34">
        <v>1565.5513705027479</v>
      </c>
      <c r="AC589" s="34">
        <v>1006.95</v>
      </c>
      <c r="AD589" s="34">
        <v>0</v>
      </c>
      <c r="AE589" s="34">
        <v>0</v>
      </c>
      <c r="AF589" s="34">
        <v>2961.4715125676166</v>
      </c>
      <c r="AG589" s="136">
        <v>0</v>
      </c>
      <c r="AH589" s="34">
        <v>1705.3409999999997</v>
      </c>
      <c r="AI589" s="34">
        <v>0</v>
      </c>
      <c r="AJ589" s="34">
        <v>130.6</v>
      </c>
      <c r="AK589" s="34">
        <v>130.6</v>
      </c>
      <c r="AL589" s="34">
        <v>0</v>
      </c>
      <c r="AM589" s="34">
        <v>1574.7409999999998</v>
      </c>
      <c r="AN589" s="34">
        <v>1574.7409999999998</v>
      </c>
      <c r="AO589" s="34">
        <v>5729.6911359999976</v>
      </c>
      <c r="AP589" s="34">
        <v>4024.3501359999973</v>
      </c>
      <c r="AQ589" s="34">
        <v>1705.3409999999994</v>
      </c>
      <c r="AR589" s="34">
        <v>-1835</v>
      </c>
      <c r="AS589" s="34">
        <v>0</v>
      </c>
    </row>
    <row r="590" spans="2:45" s="1" customFormat="1" ht="12.75" x14ac:dyDescent="0.2">
      <c r="B590" s="31" t="s">
        <v>3798</v>
      </c>
      <c r="C590" s="32" t="s">
        <v>30</v>
      </c>
      <c r="D590" s="31" t="s">
        <v>31</v>
      </c>
      <c r="E590" s="31" t="s">
        <v>13</v>
      </c>
      <c r="F590" s="31" t="s">
        <v>11</v>
      </c>
      <c r="G590" s="31" t="s">
        <v>18</v>
      </c>
      <c r="H590" s="31" t="s">
        <v>32</v>
      </c>
      <c r="I590" s="31" t="s">
        <v>10</v>
      </c>
      <c r="J590" s="31" t="s">
        <v>22</v>
      </c>
      <c r="K590" s="31" t="s">
        <v>33</v>
      </c>
      <c r="L590" s="33">
        <v>406</v>
      </c>
      <c r="M590" s="150">
        <v>8986.0908659999986</v>
      </c>
      <c r="N590" s="34">
        <v>-6977</v>
      </c>
      <c r="O590" s="34">
        <v>2219.7408162228753</v>
      </c>
      <c r="P590" s="30">
        <v>-4612.823134000002</v>
      </c>
      <c r="Q590" s="35">
        <v>359.15582899999998</v>
      </c>
      <c r="R590" s="36">
        <v>4612.823134000002</v>
      </c>
      <c r="S590" s="36">
        <v>145.48490857148445</v>
      </c>
      <c r="T590" s="36">
        <v>1436.8956654147732</v>
      </c>
      <c r="U590" s="37">
        <v>6195.2371156422769</v>
      </c>
      <c r="V590" s="38">
        <v>6554.3929446422771</v>
      </c>
      <c r="W590" s="34">
        <v>6554.3929446422771</v>
      </c>
      <c r="X590" s="34">
        <v>2260.6684857943592</v>
      </c>
      <c r="Y590" s="33">
        <v>4293.724458847918</v>
      </c>
      <c r="Z590" s="144">
        <v>0</v>
      </c>
      <c r="AA590" s="34">
        <v>644.72955207006294</v>
      </c>
      <c r="AB590" s="34">
        <v>1324.1521680599392</v>
      </c>
      <c r="AC590" s="34">
        <v>3787.33</v>
      </c>
      <c r="AD590" s="34">
        <v>413.5</v>
      </c>
      <c r="AE590" s="34">
        <v>480.24</v>
      </c>
      <c r="AF590" s="34">
        <v>6649.9517201300023</v>
      </c>
      <c r="AG590" s="136">
        <v>0</v>
      </c>
      <c r="AH590" s="34">
        <v>4391.0859999999993</v>
      </c>
      <c r="AI590" s="34">
        <v>0</v>
      </c>
      <c r="AJ590" s="34">
        <v>420</v>
      </c>
      <c r="AK590" s="34">
        <v>420</v>
      </c>
      <c r="AL590" s="34">
        <v>0</v>
      </c>
      <c r="AM590" s="34">
        <v>3971.0859999999993</v>
      </c>
      <c r="AN590" s="34">
        <v>3971.0859999999993</v>
      </c>
      <c r="AO590" s="34">
        <v>-4612.823134000002</v>
      </c>
      <c r="AP590" s="34">
        <v>-9003.9091340000014</v>
      </c>
      <c r="AQ590" s="34">
        <v>4391.0859999999993</v>
      </c>
      <c r="AR590" s="34">
        <v>-6977</v>
      </c>
      <c r="AS590" s="34">
        <v>0</v>
      </c>
    </row>
    <row r="591" spans="2:45" s="1" customFormat="1" ht="12.75" x14ac:dyDescent="0.2">
      <c r="B591" s="31" t="s">
        <v>3798</v>
      </c>
      <c r="C591" s="32" t="s">
        <v>2123</v>
      </c>
      <c r="D591" s="31" t="s">
        <v>2124</v>
      </c>
      <c r="E591" s="31" t="s">
        <v>13</v>
      </c>
      <c r="F591" s="31" t="s">
        <v>11</v>
      </c>
      <c r="G591" s="31" t="s">
        <v>18</v>
      </c>
      <c r="H591" s="31" t="s">
        <v>32</v>
      </c>
      <c r="I591" s="31" t="s">
        <v>10</v>
      </c>
      <c r="J591" s="31" t="s">
        <v>12</v>
      </c>
      <c r="K591" s="31" t="s">
        <v>2125</v>
      </c>
      <c r="L591" s="33">
        <v>1895</v>
      </c>
      <c r="M591" s="150">
        <v>90891.063555999994</v>
      </c>
      <c r="N591" s="34">
        <v>-14742.240000000002</v>
      </c>
      <c r="O591" s="34">
        <v>10490.54</v>
      </c>
      <c r="P591" s="30">
        <v>51324.523555999986</v>
      </c>
      <c r="Q591" s="35">
        <v>2576.0182380000001</v>
      </c>
      <c r="R591" s="36">
        <v>0</v>
      </c>
      <c r="S591" s="36">
        <v>2036.5616834293535</v>
      </c>
      <c r="T591" s="36">
        <v>1753.4383165706465</v>
      </c>
      <c r="U591" s="37">
        <v>3790.0204375872486</v>
      </c>
      <c r="V591" s="38">
        <v>6366.0386755872487</v>
      </c>
      <c r="W591" s="34">
        <v>57690.562231587232</v>
      </c>
      <c r="X591" s="34">
        <v>3818.5531564293487</v>
      </c>
      <c r="Y591" s="33">
        <v>53872.009075157883</v>
      </c>
      <c r="Z591" s="144">
        <v>0</v>
      </c>
      <c r="AA591" s="34">
        <v>3475.151034977303</v>
      </c>
      <c r="AB591" s="34">
        <v>12262.561473694506</v>
      </c>
      <c r="AC591" s="34">
        <v>12295.57</v>
      </c>
      <c r="AD591" s="34">
        <v>252.33658269999975</v>
      </c>
      <c r="AE591" s="34">
        <v>1108.94</v>
      </c>
      <c r="AF591" s="34">
        <v>29394.559091371804</v>
      </c>
      <c r="AG591" s="136">
        <v>32496</v>
      </c>
      <c r="AH591" s="34">
        <v>35197.699999999997</v>
      </c>
      <c r="AI591" s="34">
        <v>1550</v>
      </c>
      <c r="AJ591" s="34">
        <v>4251.7</v>
      </c>
      <c r="AK591" s="34">
        <v>2701.7</v>
      </c>
      <c r="AL591" s="34">
        <v>30946</v>
      </c>
      <c r="AM591" s="34">
        <v>30946</v>
      </c>
      <c r="AN591" s="34">
        <v>0</v>
      </c>
      <c r="AO591" s="34">
        <v>51324.523555999986</v>
      </c>
      <c r="AP591" s="34">
        <v>48622.823555999988</v>
      </c>
      <c r="AQ591" s="34">
        <v>2701.6999999999971</v>
      </c>
      <c r="AR591" s="34">
        <v>-15109.04</v>
      </c>
      <c r="AS591" s="34">
        <v>366.79999999999927</v>
      </c>
    </row>
    <row r="592" spans="2:45" s="1" customFormat="1" ht="12.75" x14ac:dyDescent="0.2">
      <c r="B592" s="31" t="s">
        <v>3798</v>
      </c>
      <c r="C592" s="32" t="s">
        <v>2222</v>
      </c>
      <c r="D592" s="31" t="s">
        <v>2223</v>
      </c>
      <c r="E592" s="31" t="s">
        <v>13</v>
      </c>
      <c r="F592" s="31" t="s">
        <v>11</v>
      </c>
      <c r="G592" s="31" t="s">
        <v>18</v>
      </c>
      <c r="H592" s="31" t="s">
        <v>32</v>
      </c>
      <c r="I592" s="31" t="s">
        <v>10</v>
      </c>
      <c r="J592" s="31" t="s">
        <v>12</v>
      </c>
      <c r="K592" s="31" t="s">
        <v>2224</v>
      </c>
      <c r="L592" s="33">
        <v>3009</v>
      </c>
      <c r="M592" s="150">
        <v>47524.984444000002</v>
      </c>
      <c r="N592" s="34">
        <v>-21609</v>
      </c>
      <c r="O592" s="34">
        <v>12186.995000085832</v>
      </c>
      <c r="P592" s="30">
        <v>32925.594444000002</v>
      </c>
      <c r="Q592" s="35">
        <v>4941.1288770000001</v>
      </c>
      <c r="R592" s="36">
        <v>0</v>
      </c>
      <c r="S592" s="36">
        <v>4625.719372573205</v>
      </c>
      <c r="T592" s="36">
        <v>1392.280627426795</v>
      </c>
      <c r="U592" s="37">
        <v>6018.0324520844488</v>
      </c>
      <c r="V592" s="38">
        <v>10959.161329084449</v>
      </c>
      <c r="W592" s="34">
        <v>43884.755773084449</v>
      </c>
      <c r="X592" s="34">
        <v>8673.2238235732075</v>
      </c>
      <c r="Y592" s="33">
        <v>35211.531949511242</v>
      </c>
      <c r="Z592" s="144">
        <v>31.888526226896282</v>
      </c>
      <c r="AA592" s="34">
        <v>3061.3365273538548</v>
      </c>
      <c r="AB592" s="34">
        <v>16550.154212895846</v>
      </c>
      <c r="AC592" s="34">
        <v>12612.86</v>
      </c>
      <c r="AD592" s="34">
        <v>901</v>
      </c>
      <c r="AE592" s="34">
        <v>1190.44</v>
      </c>
      <c r="AF592" s="34">
        <v>34347.679266476596</v>
      </c>
      <c r="AG592" s="136">
        <v>16594</v>
      </c>
      <c r="AH592" s="34">
        <v>35630.61</v>
      </c>
      <c r="AI592" s="34">
        <v>1283</v>
      </c>
      <c r="AJ592" s="34">
        <v>1959.9</v>
      </c>
      <c r="AK592" s="34">
        <v>676.90000000000009</v>
      </c>
      <c r="AL592" s="34">
        <v>15311</v>
      </c>
      <c r="AM592" s="34">
        <v>33670.71</v>
      </c>
      <c r="AN592" s="34">
        <v>18359.71</v>
      </c>
      <c r="AO592" s="34">
        <v>32925.594444000002</v>
      </c>
      <c r="AP592" s="34">
        <v>13888.984444000002</v>
      </c>
      <c r="AQ592" s="34">
        <v>19036.61</v>
      </c>
      <c r="AR592" s="34">
        <v>-21609</v>
      </c>
      <c r="AS592" s="34">
        <v>0</v>
      </c>
    </row>
    <row r="593" spans="2:45" s="1" customFormat="1" ht="12.75" x14ac:dyDescent="0.2">
      <c r="B593" s="31" t="s">
        <v>3798</v>
      </c>
      <c r="C593" s="32" t="s">
        <v>761</v>
      </c>
      <c r="D593" s="31" t="s">
        <v>762</v>
      </c>
      <c r="E593" s="31" t="s">
        <v>13</v>
      </c>
      <c r="F593" s="31" t="s">
        <v>11</v>
      </c>
      <c r="G593" s="31" t="s">
        <v>18</v>
      </c>
      <c r="H593" s="31" t="s">
        <v>32</v>
      </c>
      <c r="I593" s="31" t="s">
        <v>10</v>
      </c>
      <c r="J593" s="31" t="s">
        <v>12</v>
      </c>
      <c r="K593" s="31" t="s">
        <v>763</v>
      </c>
      <c r="L593" s="33">
        <v>2355</v>
      </c>
      <c r="M593" s="150">
        <v>39598.460678000003</v>
      </c>
      <c r="N593" s="34">
        <v>7207</v>
      </c>
      <c r="O593" s="34">
        <v>0</v>
      </c>
      <c r="P593" s="30">
        <v>34885.910678</v>
      </c>
      <c r="Q593" s="35">
        <v>2834.065423</v>
      </c>
      <c r="R593" s="36">
        <v>0</v>
      </c>
      <c r="S593" s="36">
        <v>1815.8203817149831</v>
      </c>
      <c r="T593" s="36">
        <v>2894.1796182850167</v>
      </c>
      <c r="U593" s="37">
        <v>4710.0253986902226</v>
      </c>
      <c r="V593" s="38">
        <v>7544.0908216902226</v>
      </c>
      <c r="W593" s="34">
        <v>42430.001499690225</v>
      </c>
      <c r="X593" s="34">
        <v>3404.663215714987</v>
      </c>
      <c r="Y593" s="33">
        <v>39025.338283975238</v>
      </c>
      <c r="Z593" s="144">
        <v>0</v>
      </c>
      <c r="AA593" s="34">
        <v>3311.8055587035587</v>
      </c>
      <c r="AB593" s="34">
        <v>10884.248617013824</v>
      </c>
      <c r="AC593" s="34">
        <v>17231.099999999999</v>
      </c>
      <c r="AD593" s="34">
        <v>204.68520240000001</v>
      </c>
      <c r="AE593" s="34">
        <v>144.34</v>
      </c>
      <c r="AF593" s="34">
        <v>31776.17937811738</v>
      </c>
      <c r="AG593" s="136">
        <v>8123</v>
      </c>
      <c r="AH593" s="34">
        <v>26352.449999999997</v>
      </c>
      <c r="AI593" s="34">
        <v>0</v>
      </c>
      <c r="AJ593" s="34">
        <v>0</v>
      </c>
      <c r="AK593" s="34">
        <v>0</v>
      </c>
      <c r="AL593" s="34">
        <v>8123</v>
      </c>
      <c r="AM593" s="34">
        <v>26352.449999999997</v>
      </c>
      <c r="AN593" s="34">
        <v>18229.449999999997</v>
      </c>
      <c r="AO593" s="34">
        <v>34885.910678</v>
      </c>
      <c r="AP593" s="34">
        <v>16656.460678000003</v>
      </c>
      <c r="AQ593" s="34">
        <v>18229.449999999997</v>
      </c>
      <c r="AR593" s="34">
        <v>7207</v>
      </c>
      <c r="AS593" s="34">
        <v>0</v>
      </c>
    </row>
    <row r="594" spans="2:45" s="1" customFormat="1" ht="12.75" x14ac:dyDescent="0.2">
      <c r="B594" s="31" t="s">
        <v>3798</v>
      </c>
      <c r="C594" s="32" t="s">
        <v>1262</v>
      </c>
      <c r="D594" s="31" t="s">
        <v>1263</v>
      </c>
      <c r="E594" s="31" t="s">
        <v>13</v>
      </c>
      <c r="F594" s="31" t="s">
        <v>11</v>
      </c>
      <c r="G594" s="31" t="s">
        <v>18</v>
      </c>
      <c r="H594" s="31" t="s">
        <v>32</v>
      </c>
      <c r="I594" s="31" t="s">
        <v>10</v>
      </c>
      <c r="J594" s="31" t="s">
        <v>12</v>
      </c>
      <c r="K594" s="31" t="s">
        <v>1264</v>
      </c>
      <c r="L594" s="33">
        <v>2367</v>
      </c>
      <c r="M594" s="150">
        <v>55885.447401999998</v>
      </c>
      <c r="N594" s="34">
        <v>-40887</v>
      </c>
      <c r="O594" s="34">
        <v>4508.5862290518189</v>
      </c>
      <c r="P594" s="30">
        <v>24208.447401999998</v>
      </c>
      <c r="Q594" s="35">
        <v>3750.5461489999998</v>
      </c>
      <c r="R594" s="36">
        <v>0</v>
      </c>
      <c r="S594" s="36">
        <v>2353.5258628580468</v>
      </c>
      <c r="T594" s="36">
        <v>2380.4741371419532</v>
      </c>
      <c r="U594" s="37">
        <v>4734.0255281103</v>
      </c>
      <c r="V594" s="38">
        <v>8484.5716771102998</v>
      </c>
      <c r="W594" s="34">
        <v>32693.019079110298</v>
      </c>
      <c r="X594" s="34">
        <v>4412.8609928580445</v>
      </c>
      <c r="Y594" s="33">
        <v>28280.158086252253</v>
      </c>
      <c r="Z594" s="144">
        <v>0</v>
      </c>
      <c r="AA594" s="34">
        <v>2341.3824159434253</v>
      </c>
      <c r="AB594" s="34">
        <v>11691.868144617707</v>
      </c>
      <c r="AC594" s="34">
        <v>11097.93</v>
      </c>
      <c r="AD594" s="34">
        <v>308.5</v>
      </c>
      <c r="AE594" s="34">
        <v>0</v>
      </c>
      <c r="AF594" s="34">
        <v>25439.680560561133</v>
      </c>
      <c r="AG594" s="136">
        <v>40145</v>
      </c>
      <c r="AH594" s="34">
        <v>41705</v>
      </c>
      <c r="AI594" s="34">
        <v>0</v>
      </c>
      <c r="AJ594" s="34">
        <v>1560</v>
      </c>
      <c r="AK594" s="34">
        <v>1560</v>
      </c>
      <c r="AL594" s="34">
        <v>40145</v>
      </c>
      <c r="AM594" s="34">
        <v>40145</v>
      </c>
      <c r="AN594" s="34">
        <v>0</v>
      </c>
      <c r="AO594" s="34">
        <v>24208.447401999998</v>
      </c>
      <c r="AP594" s="34">
        <v>22648.447401999998</v>
      </c>
      <c r="AQ594" s="34">
        <v>1560</v>
      </c>
      <c r="AR594" s="34">
        <v>-40887</v>
      </c>
      <c r="AS594" s="34">
        <v>0</v>
      </c>
    </row>
    <row r="595" spans="2:45" s="1" customFormat="1" ht="12.75" x14ac:dyDescent="0.2">
      <c r="B595" s="31" t="s">
        <v>3798</v>
      </c>
      <c r="C595" s="32" t="s">
        <v>3608</v>
      </c>
      <c r="D595" s="31" t="s">
        <v>3609</v>
      </c>
      <c r="E595" s="31" t="s">
        <v>13</v>
      </c>
      <c r="F595" s="31" t="s">
        <v>11</v>
      </c>
      <c r="G595" s="31" t="s">
        <v>18</v>
      </c>
      <c r="H595" s="31" t="s">
        <v>32</v>
      </c>
      <c r="I595" s="31" t="s">
        <v>10</v>
      </c>
      <c r="J595" s="31" t="s">
        <v>12</v>
      </c>
      <c r="K595" s="31" t="s">
        <v>3610</v>
      </c>
      <c r="L595" s="33">
        <v>2853</v>
      </c>
      <c r="M595" s="150">
        <v>62863.739413999996</v>
      </c>
      <c r="N595" s="34">
        <v>-3430</v>
      </c>
      <c r="O595" s="34">
        <v>0</v>
      </c>
      <c r="P595" s="30">
        <v>48641.809413999988</v>
      </c>
      <c r="Q595" s="35">
        <v>3825.6557360000002</v>
      </c>
      <c r="R595" s="36">
        <v>0</v>
      </c>
      <c r="S595" s="36">
        <v>4371.3690651445359</v>
      </c>
      <c r="T595" s="36">
        <v>1334.6309348554641</v>
      </c>
      <c r="U595" s="37">
        <v>5706.0307696234413</v>
      </c>
      <c r="V595" s="38">
        <v>9531.6865056234419</v>
      </c>
      <c r="W595" s="34">
        <v>58173.495919623427</v>
      </c>
      <c r="X595" s="34">
        <v>8196.3169971445313</v>
      </c>
      <c r="Y595" s="33">
        <v>49977.178922478895</v>
      </c>
      <c r="Z595" s="144">
        <v>8990.1485985433192</v>
      </c>
      <c r="AA595" s="34">
        <v>2764.1570458532738</v>
      </c>
      <c r="AB595" s="34">
        <v>21512.73357140788</v>
      </c>
      <c r="AC595" s="34">
        <v>11958.96</v>
      </c>
      <c r="AD595" s="34">
        <v>348.76803675251995</v>
      </c>
      <c r="AE595" s="34">
        <v>2571.6799999999998</v>
      </c>
      <c r="AF595" s="34">
        <v>48146.447252556987</v>
      </c>
      <c r="AG595" s="136">
        <v>19724</v>
      </c>
      <c r="AH595" s="34">
        <v>34307.07</v>
      </c>
      <c r="AI595" s="34">
        <v>1048</v>
      </c>
      <c r="AJ595" s="34">
        <v>2382</v>
      </c>
      <c r="AK595" s="34">
        <v>1334</v>
      </c>
      <c r="AL595" s="34">
        <v>18676</v>
      </c>
      <c r="AM595" s="34">
        <v>31925.07</v>
      </c>
      <c r="AN595" s="34">
        <v>13249.07</v>
      </c>
      <c r="AO595" s="34">
        <v>48641.809413999988</v>
      </c>
      <c r="AP595" s="34">
        <v>34058.739413999989</v>
      </c>
      <c r="AQ595" s="34">
        <v>14583.07</v>
      </c>
      <c r="AR595" s="34">
        <v>-3725</v>
      </c>
      <c r="AS595" s="34">
        <v>295</v>
      </c>
    </row>
    <row r="596" spans="2:45" s="1" customFormat="1" ht="12.75" x14ac:dyDescent="0.2">
      <c r="B596" s="31" t="s">
        <v>3798</v>
      </c>
      <c r="C596" s="32" t="s">
        <v>399</v>
      </c>
      <c r="D596" s="31" t="s">
        <v>400</v>
      </c>
      <c r="E596" s="31" t="s">
        <v>13</v>
      </c>
      <c r="F596" s="31" t="s">
        <v>11</v>
      </c>
      <c r="G596" s="31" t="s">
        <v>18</v>
      </c>
      <c r="H596" s="31" t="s">
        <v>32</v>
      </c>
      <c r="I596" s="31" t="s">
        <v>10</v>
      </c>
      <c r="J596" s="31" t="s">
        <v>12</v>
      </c>
      <c r="K596" s="31" t="s">
        <v>401</v>
      </c>
      <c r="L596" s="33">
        <v>3952</v>
      </c>
      <c r="M596" s="150">
        <v>192361.02367899998</v>
      </c>
      <c r="N596" s="34">
        <v>-138621</v>
      </c>
      <c r="O596" s="34">
        <v>85829.121142230346</v>
      </c>
      <c r="P596" s="30">
        <v>4473.0236789999763</v>
      </c>
      <c r="Q596" s="35">
        <v>16306.523395</v>
      </c>
      <c r="R596" s="36">
        <v>0</v>
      </c>
      <c r="S596" s="36">
        <v>5360.2305051449148</v>
      </c>
      <c r="T596" s="36">
        <v>58340.872962939284</v>
      </c>
      <c r="U596" s="37">
        <v>63701.446976490523</v>
      </c>
      <c r="V596" s="38">
        <v>80007.970371490519</v>
      </c>
      <c r="W596" s="34">
        <v>84480.994050490495</v>
      </c>
      <c r="X596" s="34">
        <v>79790.2079573753</v>
      </c>
      <c r="Y596" s="33">
        <v>4690.7860931151954</v>
      </c>
      <c r="Z596" s="144">
        <v>0</v>
      </c>
      <c r="AA596" s="34">
        <v>17426.252485733265</v>
      </c>
      <c r="AB596" s="34">
        <v>39708.8022713385</v>
      </c>
      <c r="AC596" s="34">
        <v>16565.650000000001</v>
      </c>
      <c r="AD596" s="34">
        <v>3220.34</v>
      </c>
      <c r="AE596" s="34">
        <v>2826.68</v>
      </c>
      <c r="AF596" s="34">
        <v>79747.724757071759</v>
      </c>
      <c r="AG596" s="136">
        <v>81774</v>
      </c>
      <c r="AH596" s="34">
        <v>86774</v>
      </c>
      <c r="AI596" s="34">
        <v>0</v>
      </c>
      <c r="AJ596" s="34">
        <v>5000</v>
      </c>
      <c r="AK596" s="34">
        <v>5000</v>
      </c>
      <c r="AL596" s="34">
        <v>81774</v>
      </c>
      <c r="AM596" s="34">
        <v>81774</v>
      </c>
      <c r="AN596" s="34">
        <v>0</v>
      </c>
      <c r="AO596" s="34">
        <v>4473.0236789999763</v>
      </c>
      <c r="AP596" s="34">
        <v>-526.97632100002375</v>
      </c>
      <c r="AQ596" s="34">
        <v>5000</v>
      </c>
      <c r="AR596" s="34">
        <v>-138621</v>
      </c>
      <c r="AS596" s="34">
        <v>0</v>
      </c>
    </row>
    <row r="597" spans="2:45" s="1" customFormat="1" ht="12.75" x14ac:dyDescent="0.2">
      <c r="B597" s="31" t="s">
        <v>3798</v>
      </c>
      <c r="C597" s="32" t="s">
        <v>3434</v>
      </c>
      <c r="D597" s="31" t="s">
        <v>3435</v>
      </c>
      <c r="E597" s="31" t="s">
        <v>13</v>
      </c>
      <c r="F597" s="31" t="s">
        <v>11</v>
      </c>
      <c r="G597" s="31" t="s">
        <v>18</v>
      </c>
      <c r="H597" s="31" t="s">
        <v>32</v>
      </c>
      <c r="I597" s="31" t="s">
        <v>10</v>
      </c>
      <c r="J597" s="31" t="s">
        <v>12</v>
      </c>
      <c r="K597" s="31" t="s">
        <v>3436</v>
      </c>
      <c r="L597" s="33">
        <v>1364</v>
      </c>
      <c r="M597" s="150">
        <v>31016.312743999995</v>
      </c>
      <c r="N597" s="34">
        <v>11005</v>
      </c>
      <c r="O597" s="34">
        <v>0</v>
      </c>
      <c r="P597" s="30">
        <v>57284.472743999999</v>
      </c>
      <c r="Q597" s="35">
        <v>1189.9972359999999</v>
      </c>
      <c r="R597" s="36">
        <v>0</v>
      </c>
      <c r="S597" s="36">
        <v>427.69303657159281</v>
      </c>
      <c r="T597" s="36">
        <v>2300.306963428407</v>
      </c>
      <c r="U597" s="37">
        <v>2728.0147107488165</v>
      </c>
      <c r="V597" s="38">
        <v>3918.0119467488166</v>
      </c>
      <c r="W597" s="34">
        <v>61202.484690748817</v>
      </c>
      <c r="X597" s="34">
        <v>801.92444357159548</v>
      </c>
      <c r="Y597" s="33">
        <v>60400.560247177222</v>
      </c>
      <c r="Z597" s="144">
        <v>0</v>
      </c>
      <c r="AA597" s="34">
        <v>898.28516680063058</v>
      </c>
      <c r="AB597" s="34">
        <v>7454.1776036306665</v>
      </c>
      <c r="AC597" s="34">
        <v>8355.32</v>
      </c>
      <c r="AD597" s="34">
        <v>564.47625249999999</v>
      </c>
      <c r="AE597" s="34">
        <v>0</v>
      </c>
      <c r="AF597" s="34">
        <v>17272.259022931295</v>
      </c>
      <c r="AG597" s="136">
        <v>14000</v>
      </c>
      <c r="AH597" s="34">
        <v>15263.16</v>
      </c>
      <c r="AI597" s="34">
        <v>0</v>
      </c>
      <c r="AJ597" s="34">
        <v>0</v>
      </c>
      <c r="AK597" s="34">
        <v>0</v>
      </c>
      <c r="AL597" s="34">
        <v>14000</v>
      </c>
      <c r="AM597" s="34">
        <v>15263.16</v>
      </c>
      <c r="AN597" s="34">
        <v>1263.1599999999999</v>
      </c>
      <c r="AO597" s="34">
        <v>57284.472743999999</v>
      </c>
      <c r="AP597" s="34">
        <v>56021.312743999995</v>
      </c>
      <c r="AQ597" s="34">
        <v>1263.1600000000035</v>
      </c>
      <c r="AR597" s="34">
        <v>11005</v>
      </c>
      <c r="AS597" s="34">
        <v>0</v>
      </c>
    </row>
    <row r="598" spans="2:45" s="1" customFormat="1" ht="12.75" x14ac:dyDescent="0.2">
      <c r="B598" s="31" t="s">
        <v>3798</v>
      </c>
      <c r="C598" s="32" t="s">
        <v>1019</v>
      </c>
      <c r="D598" s="31" t="s">
        <v>1020</v>
      </c>
      <c r="E598" s="31" t="s">
        <v>13</v>
      </c>
      <c r="F598" s="31" t="s">
        <v>11</v>
      </c>
      <c r="G598" s="31" t="s">
        <v>18</v>
      </c>
      <c r="H598" s="31" t="s">
        <v>32</v>
      </c>
      <c r="I598" s="31" t="s">
        <v>10</v>
      </c>
      <c r="J598" s="31" t="s">
        <v>15</v>
      </c>
      <c r="K598" s="31" t="s">
        <v>1021</v>
      </c>
      <c r="L598" s="33">
        <v>21664</v>
      </c>
      <c r="M598" s="150">
        <v>997626.22203599988</v>
      </c>
      <c r="N598" s="34">
        <v>-655423</v>
      </c>
      <c r="O598" s="34">
        <v>175516.11671424966</v>
      </c>
      <c r="P598" s="30">
        <v>480547.22203599988</v>
      </c>
      <c r="Q598" s="35">
        <v>45082.045329</v>
      </c>
      <c r="R598" s="36">
        <v>0</v>
      </c>
      <c r="S598" s="36">
        <v>32884.449176012626</v>
      </c>
      <c r="T598" s="36">
        <v>10443.550823987374</v>
      </c>
      <c r="U598" s="37">
        <v>43328.233646380031</v>
      </c>
      <c r="V598" s="38">
        <v>88410.278975380032</v>
      </c>
      <c r="W598" s="34">
        <v>568957.50101137988</v>
      </c>
      <c r="X598" s="34">
        <v>61658.342205012683</v>
      </c>
      <c r="Y598" s="33">
        <v>507299.1588063672</v>
      </c>
      <c r="Z598" s="144">
        <v>0</v>
      </c>
      <c r="AA598" s="34">
        <v>128913.8717219822</v>
      </c>
      <c r="AB598" s="34">
        <v>159287.14932468248</v>
      </c>
      <c r="AC598" s="34">
        <v>90809.27</v>
      </c>
      <c r="AD598" s="34">
        <v>15211.515720397994</v>
      </c>
      <c r="AE598" s="34">
        <v>5639.03</v>
      </c>
      <c r="AF598" s="34">
        <v>399860.83676706272</v>
      </c>
      <c r="AG598" s="136">
        <v>521025</v>
      </c>
      <c r="AH598" s="34">
        <v>542625</v>
      </c>
      <c r="AI598" s="34">
        <v>0</v>
      </c>
      <c r="AJ598" s="34">
        <v>21600</v>
      </c>
      <c r="AK598" s="34">
        <v>21600</v>
      </c>
      <c r="AL598" s="34">
        <v>521025</v>
      </c>
      <c r="AM598" s="34">
        <v>521025</v>
      </c>
      <c r="AN598" s="34">
        <v>0</v>
      </c>
      <c r="AO598" s="34">
        <v>480547.22203599988</v>
      </c>
      <c r="AP598" s="34">
        <v>458947.22203599988</v>
      </c>
      <c r="AQ598" s="34">
        <v>21600</v>
      </c>
      <c r="AR598" s="34">
        <v>-655423</v>
      </c>
      <c r="AS598" s="34">
        <v>0</v>
      </c>
    </row>
    <row r="599" spans="2:45" s="1" customFormat="1" ht="12.75" x14ac:dyDescent="0.2">
      <c r="B599" s="31" t="s">
        <v>3798</v>
      </c>
      <c r="C599" s="32" t="s">
        <v>2927</v>
      </c>
      <c r="D599" s="31" t="s">
        <v>2928</v>
      </c>
      <c r="E599" s="31" t="s">
        <v>13</v>
      </c>
      <c r="F599" s="31" t="s">
        <v>11</v>
      </c>
      <c r="G599" s="31" t="s">
        <v>18</v>
      </c>
      <c r="H599" s="31" t="s">
        <v>32</v>
      </c>
      <c r="I599" s="31" t="s">
        <v>10</v>
      </c>
      <c r="J599" s="31" t="s">
        <v>22</v>
      </c>
      <c r="K599" s="31" t="s">
        <v>2929</v>
      </c>
      <c r="L599" s="33">
        <v>183</v>
      </c>
      <c r="M599" s="150">
        <v>5232.9752499999995</v>
      </c>
      <c r="N599" s="34">
        <v>-2029</v>
      </c>
      <c r="O599" s="34">
        <v>1860.0483832428538</v>
      </c>
      <c r="P599" s="30">
        <v>5059.8982499999984</v>
      </c>
      <c r="Q599" s="35">
        <v>287.63675999999998</v>
      </c>
      <c r="R599" s="36">
        <v>0</v>
      </c>
      <c r="S599" s="36">
        <v>179.96968685721197</v>
      </c>
      <c r="T599" s="36">
        <v>186.03031314278803</v>
      </c>
      <c r="U599" s="37">
        <v>366.00197365618288</v>
      </c>
      <c r="V599" s="38">
        <v>653.63873365618292</v>
      </c>
      <c r="W599" s="34">
        <v>5713.5369836561813</v>
      </c>
      <c r="X599" s="34">
        <v>337.44316285721197</v>
      </c>
      <c r="Y599" s="33">
        <v>5376.0938207989693</v>
      </c>
      <c r="Z599" s="144">
        <v>0</v>
      </c>
      <c r="AA599" s="34">
        <v>463.63047471073412</v>
      </c>
      <c r="AB599" s="34">
        <v>899.21679606633597</v>
      </c>
      <c r="AC599" s="34">
        <v>2037.8000000000002</v>
      </c>
      <c r="AD599" s="34">
        <v>0</v>
      </c>
      <c r="AE599" s="34">
        <v>68</v>
      </c>
      <c r="AF599" s="34">
        <v>3468.6472707770704</v>
      </c>
      <c r="AG599" s="136">
        <v>0</v>
      </c>
      <c r="AH599" s="34">
        <v>1855.9229999999998</v>
      </c>
      <c r="AI599" s="34">
        <v>0</v>
      </c>
      <c r="AJ599" s="34">
        <v>66</v>
      </c>
      <c r="AK599" s="34">
        <v>66</v>
      </c>
      <c r="AL599" s="34">
        <v>0</v>
      </c>
      <c r="AM599" s="34">
        <v>1789.9229999999998</v>
      </c>
      <c r="AN599" s="34">
        <v>1789.9229999999998</v>
      </c>
      <c r="AO599" s="34">
        <v>5059.8982499999984</v>
      </c>
      <c r="AP599" s="34">
        <v>3203.9752499999986</v>
      </c>
      <c r="AQ599" s="34">
        <v>1855.9229999999998</v>
      </c>
      <c r="AR599" s="34">
        <v>-2029</v>
      </c>
      <c r="AS599" s="34">
        <v>0</v>
      </c>
    </row>
    <row r="600" spans="2:45" s="1" customFormat="1" ht="12.75" x14ac:dyDescent="0.2">
      <c r="B600" s="31" t="s">
        <v>3798</v>
      </c>
      <c r="C600" s="32" t="s">
        <v>1314</v>
      </c>
      <c r="D600" s="31" t="s">
        <v>1315</v>
      </c>
      <c r="E600" s="31" t="s">
        <v>13</v>
      </c>
      <c r="F600" s="31" t="s">
        <v>11</v>
      </c>
      <c r="G600" s="31" t="s">
        <v>18</v>
      </c>
      <c r="H600" s="31" t="s">
        <v>32</v>
      </c>
      <c r="I600" s="31" t="s">
        <v>10</v>
      </c>
      <c r="J600" s="31" t="s">
        <v>12</v>
      </c>
      <c r="K600" s="31" t="s">
        <v>1316</v>
      </c>
      <c r="L600" s="33">
        <v>2131</v>
      </c>
      <c r="M600" s="150">
        <v>84194.442056999993</v>
      </c>
      <c r="N600" s="34">
        <v>-19867</v>
      </c>
      <c r="O600" s="34">
        <v>13779.628779088007</v>
      </c>
      <c r="P600" s="30">
        <v>46038.732056999987</v>
      </c>
      <c r="Q600" s="35">
        <v>2776.3143180000002</v>
      </c>
      <c r="R600" s="36">
        <v>0</v>
      </c>
      <c r="S600" s="36">
        <v>2061.3533988579347</v>
      </c>
      <c r="T600" s="36">
        <v>2200.6466011420653</v>
      </c>
      <c r="U600" s="37">
        <v>4262.0229828487745</v>
      </c>
      <c r="V600" s="38">
        <v>7038.3373008487742</v>
      </c>
      <c r="W600" s="34">
        <v>53077.069357848763</v>
      </c>
      <c r="X600" s="34">
        <v>3865.0376228579335</v>
      </c>
      <c r="Y600" s="33">
        <v>49212.031734990829</v>
      </c>
      <c r="Z600" s="144">
        <v>0</v>
      </c>
      <c r="AA600" s="34">
        <v>6229.887660817767</v>
      </c>
      <c r="AB600" s="34">
        <v>9719.718334692383</v>
      </c>
      <c r="AC600" s="34">
        <v>10123.93</v>
      </c>
      <c r="AD600" s="34">
        <v>1802</v>
      </c>
      <c r="AE600" s="34">
        <v>104.81</v>
      </c>
      <c r="AF600" s="34">
        <v>27980.345995510153</v>
      </c>
      <c r="AG600" s="136">
        <v>16004</v>
      </c>
      <c r="AH600" s="34">
        <v>24673.29</v>
      </c>
      <c r="AI600" s="34">
        <v>15</v>
      </c>
      <c r="AJ600" s="34">
        <v>827.40000000000009</v>
      </c>
      <c r="AK600" s="34">
        <v>812.40000000000009</v>
      </c>
      <c r="AL600" s="34">
        <v>15989</v>
      </c>
      <c r="AM600" s="34">
        <v>23845.89</v>
      </c>
      <c r="AN600" s="34">
        <v>7856.8899999999994</v>
      </c>
      <c r="AO600" s="34">
        <v>46038.732056999987</v>
      </c>
      <c r="AP600" s="34">
        <v>37369.442056999986</v>
      </c>
      <c r="AQ600" s="34">
        <v>8669.2900000000009</v>
      </c>
      <c r="AR600" s="34">
        <v>-19867</v>
      </c>
      <c r="AS600" s="34">
        <v>0</v>
      </c>
    </row>
    <row r="601" spans="2:45" s="1" customFormat="1" ht="12.75" x14ac:dyDescent="0.2">
      <c r="B601" s="31" t="s">
        <v>3798</v>
      </c>
      <c r="C601" s="32" t="s">
        <v>1184</v>
      </c>
      <c r="D601" s="31" t="s">
        <v>1185</v>
      </c>
      <c r="E601" s="31" t="s">
        <v>13</v>
      </c>
      <c r="F601" s="31" t="s">
        <v>11</v>
      </c>
      <c r="G601" s="31" t="s">
        <v>18</v>
      </c>
      <c r="H601" s="31" t="s">
        <v>32</v>
      </c>
      <c r="I601" s="31" t="s">
        <v>10</v>
      </c>
      <c r="J601" s="31" t="s">
        <v>22</v>
      </c>
      <c r="K601" s="31" t="s">
        <v>1186</v>
      </c>
      <c r="L601" s="33">
        <v>551</v>
      </c>
      <c r="M601" s="150">
        <v>34212.006641</v>
      </c>
      <c r="N601" s="34">
        <v>-6568</v>
      </c>
      <c r="O601" s="34">
        <v>4962.0818325060518</v>
      </c>
      <c r="P601" s="30">
        <v>43090.006641</v>
      </c>
      <c r="Q601" s="35">
        <v>2561.3946329999999</v>
      </c>
      <c r="R601" s="36">
        <v>0</v>
      </c>
      <c r="S601" s="36">
        <v>1458.758981714846</v>
      </c>
      <c r="T601" s="36">
        <v>-19.2800921535204</v>
      </c>
      <c r="U601" s="37">
        <v>1439.4866519558896</v>
      </c>
      <c r="V601" s="38">
        <v>4000.8812849558894</v>
      </c>
      <c r="W601" s="34">
        <v>47090.887925955889</v>
      </c>
      <c r="X601" s="34">
        <v>2735.1730907148376</v>
      </c>
      <c r="Y601" s="33">
        <v>44355.714835241051</v>
      </c>
      <c r="Z601" s="144">
        <v>24316.209146729128</v>
      </c>
      <c r="AA601" s="34">
        <v>2268.0653310425359</v>
      </c>
      <c r="AB601" s="34">
        <v>6399.1366054345644</v>
      </c>
      <c r="AC601" s="34">
        <v>2535.42</v>
      </c>
      <c r="AD601" s="34">
        <v>990</v>
      </c>
      <c r="AE601" s="34">
        <v>804.25</v>
      </c>
      <c r="AF601" s="34">
        <v>37313.081083206227</v>
      </c>
      <c r="AG601" s="136">
        <v>17024</v>
      </c>
      <c r="AH601" s="34">
        <v>17024</v>
      </c>
      <c r="AI601" s="34">
        <v>955</v>
      </c>
      <c r="AJ601" s="34">
        <v>955</v>
      </c>
      <c r="AK601" s="34">
        <v>0</v>
      </c>
      <c r="AL601" s="34">
        <v>16069</v>
      </c>
      <c r="AM601" s="34">
        <v>16069</v>
      </c>
      <c r="AN601" s="34">
        <v>0</v>
      </c>
      <c r="AO601" s="34">
        <v>43090.006641</v>
      </c>
      <c r="AP601" s="34">
        <v>43090.006641</v>
      </c>
      <c r="AQ601" s="34">
        <v>0</v>
      </c>
      <c r="AR601" s="34">
        <v>-6568</v>
      </c>
      <c r="AS601" s="34">
        <v>0</v>
      </c>
    </row>
    <row r="602" spans="2:45" s="1" customFormat="1" ht="12.75" x14ac:dyDescent="0.2">
      <c r="B602" s="31" t="s">
        <v>3798</v>
      </c>
      <c r="C602" s="32" t="s">
        <v>1635</v>
      </c>
      <c r="D602" s="31" t="s">
        <v>1636</v>
      </c>
      <c r="E602" s="31" t="s">
        <v>13</v>
      </c>
      <c r="F602" s="31" t="s">
        <v>11</v>
      </c>
      <c r="G602" s="31" t="s">
        <v>18</v>
      </c>
      <c r="H602" s="31" t="s">
        <v>32</v>
      </c>
      <c r="I602" s="31" t="s">
        <v>10</v>
      </c>
      <c r="J602" s="31" t="s">
        <v>22</v>
      </c>
      <c r="K602" s="31" t="s">
        <v>1637</v>
      </c>
      <c r="L602" s="33">
        <v>301</v>
      </c>
      <c r="M602" s="150">
        <v>9783.6224980000006</v>
      </c>
      <c r="N602" s="34">
        <v>-1704</v>
      </c>
      <c r="O602" s="34">
        <v>953.50175213820432</v>
      </c>
      <c r="P602" s="30">
        <v>12260.122498000001</v>
      </c>
      <c r="Q602" s="35">
        <v>686.857574</v>
      </c>
      <c r="R602" s="36">
        <v>0</v>
      </c>
      <c r="S602" s="36">
        <v>485.50630285732927</v>
      </c>
      <c r="T602" s="36">
        <v>116.49369714267073</v>
      </c>
      <c r="U602" s="37">
        <v>602.00324628694557</v>
      </c>
      <c r="V602" s="38">
        <v>1288.8608202869455</v>
      </c>
      <c r="W602" s="34">
        <v>13548.983318286946</v>
      </c>
      <c r="X602" s="34">
        <v>910.32431785733024</v>
      </c>
      <c r="Y602" s="33">
        <v>12638.659000429616</v>
      </c>
      <c r="Z602" s="144">
        <v>1.0703840971265883</v>
      </c>
      <c r="AA602" s="34">
        <v>886.4209247354238</v>
      </c>
      <c r="AB602" s="34">
        <v>2377.8584155316339</v>
      </c>
      <c r="AC602" s="34">
        <v>2196.7200000000003</v>
      </c>
      <c r="AD602" s="34">
        <v>57.722515199999989</v>
      </c>
      <c r="AE602" s="34">
        <v>0</v>
      </c>
      <c r="AF602" s="34">
        <v>5519.7922395641845</v>
      </c>
      <c r="AG602" s="136">
        <v>4072</v>
      </c>
      <c r="AH602" s="34">
        <v>4180.5</v>
      </c>
      <c r="AI602" s="34">
        <v>0</v>
      </c>
      <c r="AJ602" s="34">
        <v>108.5</v>
      </c>
      <c r="AK602" s="34">
        <v>108.5</v>
      </c>
      <c r="AL602" s="34">
        <v>4072</v>
      </c>
      <c r="AM602" s="34">
        <v>4072</v>
      </c>
      <c r="AN602" s="34">
        <v>0</v>
      </c>
      <c r="AO602" s="34">
        <v>12260.122498000001</v>
      </c>
      <c r="AP602" s="34">
        <v>12151.622498000001</v>
      </c>
      <c r="AQ602" s="34">
        <v>108.5</v>
      </c>
      <c r="AR602" s="34">
        <v>-1704</v>
      </c>
      <c r="AS602" s="34">
        <v>0</v>
      </c>
    </row>
    <row r="603" spans="2:45" s="1" customFormat="1" ht="12.75" x14ac:dyDescent="0.2">
      <c r="B603" s="31" t="s">
        <v>3798</v>
      </c>
      <c r="C603" s="32" t="s">
        <v>3332</v>
      </c>
      <c r="D603" s="31" t="s">
        <v>3333</v>
      </c>
      <c r="E603" s="31" t="s">
        <v>13</v>
      </c>
      <c r="F603" s="31" t="s">
        <v>11</v>
      </c>
      <c r="G603" s="31" t="s">
        <v>18</v>
      </c>
      <c r="H603" s="31" t="s">
        <v>32</v>
      </c>
      <c r="I603" s="31" t="s">
        <v>10</v>
      </c>
      <c r="J603" s="31" t="s">
        <v>22</v>
      </c>
      <c r="K603" s="31" t="s">
        <v>3334</v>
      </c>
      <c r="L603" s="33">
        <v>487</v>
      </c>
      <c r="M603" s="150">
        <v>21516.859540999998</v>
      </c>
      <c r="N603" s="34">
        <v>-8541</v>
      </c>
      <c r="O603" s="34">
        <v>7665.1277396765599</v>
      </c>
      <c r="P603" s="30">
        <v>10600.706541</v>
      </c>
      <c r="Q603" s="35">
        <v>1014.335601</v>
      </c>
      <c r="R603" s="36">
        <v>0</v>
      </c>
      <c r="S603" s="36">
        <v>722.35665028599169</v>
      </c>
      <c r="T603" s="36">
        <v>251.64334971400831</v>
      </c>
      <c r="U603" s="37">
        <v>974.00525229814787</v>
      </c>
      <c r="V603" s="38">
        <v>1988.340853298148</v>
      </c>
      <c r="W603" s="34">
        <v>12589.047394298148</v>
      </c>
      <c r="X603" s="34">
        <v>1354.4187192859918</v>
      </c>
      <c r="Y603" s="33">
        <v>11234.628675012156</v>
      </c>
      <c r="Z603" s="144">
        <v>0</v>
      </c>
      <c r="AA603" s="34">
        <v>557.52130938465314</v>
      </c>
      <c r="AB603" s="34">
        <v>2295.5170077473636</v>
      </c>
      <c r="AC603" s="34">
        <v>3757.76</v>
      </c>
      <c r="AD603" s="34">
        <v>252</v>
      </c>
      <c r="AE603" s="34">
        <v>1354.82</v>
      </c>
      <c r="AF603" s="34">
        <v>8217.6183171320172</v>
      </c>
      <c r="AG603" s="136">
        <v>83</v>
      </c>
      <c r="AH603" s="34">
        <v>5105.8469999999998</v>
      </c>
      <c r="AI603" s="34">
        <v>83</v>
      </c>
      <c r="AJ603" s="34">
        <v>342.5</v>
      </c>
      <c r="AK603" s="34">
        <v>259.5</v>
      </c>
      <c r="AL603" s="34">
        <v>0</v>
      </c>
      <c r="AM603" s="34">
        <v>4763.3469999999998</v>
      </c>
      <c r="AN603" s="34">
        <v>4763.3469999999998</v>
      </c>
      <c r="AO603" s="34">
        <v>10600.706541</v>
      </c>
      <c r="AP603" s="34">
        <v>5577.8595409999998</v>
      </c>
      <c r="AQ603" s="34">
        <v>5022.8469999999998</v>
      </c>
      <c r="AR603" s="34">
        <v>-8541</v>
      </c>
      <c r="AS603" s="34">
        <v>0</v>
      </c>
    </row>
    <row r="604" spans="2:45" s="1" customFormat="1" ht="12.75" x14ac:dyDescent="0.2">
      <c r="B604" s="31" t="s">
        <v>3798</v>
      </c>
      <c r="C604" s="32" t="s">
        <v>3500</v>
      </c>
      <c r="D604" s="31" t="s">
        <v>3501</v>
      </c>
      <c r="E604" s="31" t="s">
        <v>13</v>
      </c>
      <c r="F604" s="31" t="s">
        <v>11</v>
      </c>
      <c r="G604" s="31" t="s">
        <v>18</v>
      </c>
      <c r="H604" s="31" t="s">
        <v>32</v>
      </c>
      <c r="I604" s="31" t="s">
        <v>10</v>
      </c>
      <c r="J604" s="31" t="s">
        <v>22</v>
      </c>
      <c r="K604" s="31" t="s">
        <v>3502</v>
      </c>
      <c r="L604" s="33">
        <v>324</v>
      </c>
      <c r="M604" s="150">
        <v>4124.0111510000006</v>
      </c>
      <c r="N604" s="34">
        <v>8559.2999999999993</v>
      </c>
      <c r="O604" s="34">
        <v>0</v>
      </c>
      <c r="P604" s="30">
        <v>15852.355151</v>
      </c>
      <c r="Q604" s="35">
        <v>0</v>
      </c>
      <c r="R604" s="36">
        <v>0</v>
      </c>
      <c r="S604" s="36">
        <v>163.39258285720561</v>
      </c>
      <c r="T604" s="36">
        <v>484.60741714279436</v>
      </c>
      <c r="U604" s="37">
        <v>648.0034943420942</v>
      </c>
      <c r="V604" s="38">
        <v>648.0034943420942</v>
      </c>
      <c r="W604" s="34">
        <v>16500.358645342094</v>
      </c>
      <c r="X604" s="34">
        <v>163.39258285720643</v>
      </c>
      <c r="Y604" s="33">
        <v>16336.966062484888</v>
      </c>
      <c r="Z604" s="144">
        <v>0</v>
      </c>
      <c r="AA604" s="34">
        <v>774.44659861088064</v>
      </c>
      <c r="AB604" s="34">
        <v>2634.6867007530082</v>
      </c>
      <c r="AC604" s="34">
        <v>4609.33</v>
      </c>
      <c r="AD604" s="34">
        <v>92.247773599999988</v>
      </c>
      <c r="AE604" s="34">
        <v>0</v>
      </c>
      <c r="AF604" s="34">
        <v>8110.7110729638889</v>
      </c>
      <c r="AG604" s="136">
        <v>0</v>
      </c>
      <c r="AH604" s="34">
        <v>3169.0439999999994</v>
      </c>
      <c r="AI604" s="34">
        <v>0</v>
      </c>
      <c r="AJ604" s="34">
        <v>0</v>
      </c>
      <c r="AK604" s="34">
        <v>0</v>
      </c>
      <c r="AL604" s="34">
        <v>0</v>
      </c>
      <c r="AM604" s="34">
        <v>3169.0439999999994</v>
      </c>
      <c r="AN604" s="34">
        <v>3169.0439999999994</v>
      </c>
      <c r="AO604" s="34">
        <v>15852.355151</v>
      </c>
      <c r="AP604" s="34">
        <v>12683.311151</v>
      </c>
      <c r="AQ604" s="34">
        <v>3169.0439999999981</v>
      </c>
      <c r="AR604" s="34">
        <v>3238.6</v>
      </c>
      <c r="AS604" s="34">
        <v>5320.6999999999989</v>
      </c>
    </row>
    <row r="605" spans="2:45" s="1" customFormat="1" ht="12.75" x14ac:dyDescent="0.2">
      <c r="B605" s="31" t="s">
        <v>3798</v>
      </c>
      <c r="C605" s="32" t="s">
        <v>773</v>
      </c>
      <c r="D605" s="31" t="s">
        <v>774</v>
      </c>
      <c r="E605" s="31" t="s">
        <v>13</v>
      </c>
      <c r="F605" s="31" t="s">
        <v>11</v>
      </c>
      <c r="G605" s="31" t="s">
        <v>18</v>
      </c>
      <c r="H605" s="31" t="s">
        <v>32</v>
      </c>
      <c r="I605" s="31" t="s">
        <v>10</v>
      </c>
      <c r="J605" s="31" t="s">
        <v>14</v>
      </c>
      <c r="K605" s="31" t="s">
        <v>775</v>
      </c>
      <c r="L605" s="33">
        <v>6333</v>
      </c>
      <c r="M605" s="150">
        <v>112710.567404</v>
      </c>
      <c r="N605" s="34">
        <v>96782.9</v>
      </c>
      <c r="O605" s="34">
        <v>0</v>
      </c>
      <c r="P605" s="30">
        <v>249466.13640399999</v>
      </c>
      <c r="Q605" s="35">
        <v>7488.615315</v>
      </c>
      <c r="R605" s="36">
        <v>0</v>
      </c>
      <c r="S605" s="36">
        <v>8556.8340651461422</v>
      </c>
      <c r="T605" s="36">
        <v>4109.1659348538578</v>
      </c>
      <c r="U605" s="37">
        <v>12666.068301445936</v>
      </c>
      <c r="V605" s="38">
        <v>20154.683616445935</v>
      </c>
      <c r="W605" s="34">
        <v>269620.82002044591</v>
      </c>
      <c r="X605" s="34">
        <v>16044.063872146129</v>
      </c>
      <c r="Y605" s="33">
        <v>253576.75614829978</v>
      </c>
      <c r="Z605" s="144">
        <v>0</v>
      </c>
      <c r="AA605" s="34">
        <v>9227.8122539899814</v>
      </c>
      <c r="AB605" s="34">
        <v>48012.429536882599</v>
      </c>
      <c r="AC605" s="34">
        <v>28401.86</v>
      </c>
      <c r="AD605" s="34">
        <v>3654.5731592375009</v>
      </c>
      <c r="AE605" s="34">
        <v>1122.1600000000001</v>
      </c>
      <c r="AF605" s="34">
        <v>90418.834950110075</v>
      </c>
      <c r="AG605" s="136">
        <v>0</v>
      </c>
      <c r="AH605" s="34">
        <v>69618.669000000009</v>
      </c>
      <c r="AI605" s="34">
        <v>0</v>
      </c>
      <c r="AJ605" s="34">
        <v>0</v>
      </c>
      <c r="AK605" s="34">
        <v>0</v>
      </c>
      <c r="AL605" s="34">
        <v>0</v>
      </c>
      <c r="AM605" s="34">
        <v>69618.669000000009</v>
      </c>
      <c r="AN605" s="34">
        <v>69618.669000000009</v>
      </c>
      <c r="AO605" s="34">
        <v>249466.13640399999</v>
      </c>
      <c r="AP605" s="34">
        <v>179847.467404</v>
      </c>
      <c r="AQ605" s="34">
        <v>69618.668999999994</v>
      </c>
      <c r="AR605" s="34">
        <v>1578</v>
      </c>
      <c r="AS605" s="34">
        <v>95204.9</v>
      </c>
    </row>
    <row r="606" spans="2:45" s="1" customFormat="1" ht="12.75" x14ac:dyDescent="0.2">
      <c r="B606" s="31" t="s">
        <v>3798</v>
      </c>
      <c r="C606" s="32" t="s">
        <v>1485</v>
      </c>
      <c r="D606" s="31" t="s">
        <v>1486</v>
      </c>
      <c r="E606" s="31" t="s">
        <v>13</v>
      </c>
      <c r="F606" s="31" t="s">
        <v>11</v>
      </c>
      <c r="G606" s="31" t="s">
        <v>18</v>
      </c>
      <c r="H606" s="31" t="s">
        <v>32</v>
      </c>
      <c r="I606" s="31" t="s">
        <v>10</v>
      </c>
      <c r="J606" s="31" t="s">
        <v>12</v>
      </c>
      <c r="K606" s="31" t="s">
        <v>1487</v>
      </c>
      <c r="L606" s="33">
        <v>2738</v>
      </c>
      <c r="M606" s="150">
        <v>69734.273802000011</v>
      </c>
      <c r="N606" s="34">
        <v>14828</v>
      </c>
      <c r="O606" s="34">
        <v>0</v>
      </c>
      <c r="P606" s="30">
        <v>68213.273802000011</v>
      </c>
      <c r="Q606" s="35">
        <v>4085.1339630000002</v>
      </c>
      <c r="R606" s="36">
        <v>0</v>
      </c>
      <c r="S606" s="36">
        <v>4305.9620434302251</v>
      </c>
      <c r="T606" s="36">
        <v>1170.0379565697749</v>
      </c>
      <c r="U606" s="37">
        <v>5476.0295293476984</v>
      </c>
      <c r="V606" s="38">
        <v>9561.1634923476995</v>
      </c>
      <c r="W606" s="34">
        <v>77774.437294347706</v>
      </c>
      <c r="X606" s="34">
        <v>8073.6788314302248</v>
      </c>
      <c r="Y606" s="33">
        <v>69700.758462917482</v>
      </c>
      <c r="Z606" s="144">
        <v>175.00779988019721</v>
      </c>
      <c r="AA606" s="34">
        <v>3164.7961800925214</v>
      </c>
      <c r="AB606" s="34">
        <v>16352.32508767119</v>
      </c>
      <c r="AC606" s="34">
        <v>11476.91</v>
      </c>
      <c r="AD606" s="34">
        <v>1442.94</v>
      </c>
      <c r="AE606" s="34">
        <v>398.85</v>
      </c>
      <c r="AF606" s="34">
        <v>33010.829067643906</v>
      </c>
      <c r="AG606" s="136">
        <v>57875</v>
      </c>
      <c r="AH606" s="34">
        <v>57875</v>
      </c>
      <c r="AI606" s="34">
        <v>400</v>
      </c>
      <c r="AJ606" s="34">
        <v>400</v>
      </c>
      <c r="AK606" s="34">
        <v>0</v>
      </c>
      <c r="AL606" s="34">
        <v>57475</v>
      </c>
      <c r="AM606" s="34">
        <v>57475</v>
      </c>
      <c r="AN606" s="34">
        <v>0</v>
      </c>
      <c r="AO606" s="34">
        <v>68213.273802000011</v>
      </c>
      <c r="AP606" s="34">
        <v>68213.273802000011</v>
      </c>
      <c r="AQ606" s="34">
        <v>0</v>
      </c>
      <c r="AR606" s="34">
        <v>10663</v>
      </c>
      <c r="AS606" s="34">
        <v>4165</v>
      </c>
    </row>
    <row r="607" spans="2:45" s="1" customFormat="1" ht="12.75" x14ac:dyDescent="0.2">
      <c r="B607" s="31" t="s">
        <v>3798</v>
      </c>
      <c r="C607" s="32" t="s">
        <v>306</v>
      </c>
      <c r="D607" s="31" t="s">
        <v>307</v>
      </c>
      <c r="E607" s="31" t="s">
        <v>13</v>
      </c>
      <c r="F607" s="31" t="s">
        <v>11</v>
      </c>
      <c r="G607" s="31" t="s">
        <v>18</v>
      </c>
      <c r="H607" s="31" t="s">
        <v>32</v>
      </c>
      <c r="I607" s="31" t="s">
        <v>10</v>
      </c>
      <c r="J607" s="31" t="s">
        <v>22</v>
      </c>
      <c r="K607" s="31" t="s">
        <v>308</v>
      </c>
      <c r="L607" s="33">
        <v>100</v>
      </c>
      <c r="M607" s="150">
        <v>11228.66682</v>
      </c>
      <c r="N607" s="34">
        <v>3163</v>
      </c>
      <c r="O607" s="34">
        <v>0</v>
      </c>
      <c r="P607" s="30">
        <v>14854.766820000001</v>
      </c>
      <c r="Q607" s="35">
        <v>219.91298599999999</v>
      </c>
      <c r="R607" s="36">
        <v>0</v>
      </c>
      <c r="S607" s="36">
        <v>0</v>
      </c>
      <c r="T607" s="36">
        <v>200</v>
      </c>
      <c r="U607" s="37">
        <v>200.00107850064637</v>
      </c>
      <c r="V607" s="38">
        <v>419.91406450064636</v>
      </c>
      <c r="W607" s="34">
        <v>15274.680884500647</v>
      </c>
      <c r="X607" s="34">
        <v>0</v>
      </c>
      <c r="Y607" s="33">
        <v>15274.680884500647</v>
      </c>
      <c r="Z607" s="144">
        <v>0</v>
      </c>
      <c r="AA607" s="34">
        <v>505.8376298954712</v>
      </c>
      <c r="AB607" s="34">
        <v>1701.3384218768279</v>
      </c>
      <c r="AC607" s="34">
        <v>1071.8700000000001</v>
      </c>
      <c r="AD607" s="34">
        <v>105.96605979375001</v>
      </c>
      <c r="AE607" s="34">
        <v>601.30999999999995</v>
      </c>
      <c r="AF607" s="34">
        <v>3986.3221115660494</v>
      </c>
      <c r="AG607" s="136">
        <v>0</v>
      </c>
      <c r="AH607" s="34">
        <v>978.09999999999991</v>
      </c>
      <c r="AI607" s="34">
        <v>0</v>
      </c>
      <c r="AJ607" s="34">
        <v>0</v>
      </c>
      <c r="AK607" s="34">
        <v>0</v>
      </c>
      <c r="AL607" s="34">
        <v>0</v>
      </c>
      <c r="AM607" s="34">
        <v>978.09999999999991</v>
      </c>
      <c r="AN607" s="34">
        <v>978.09999999999991</v>
      </c>
      <c r="AO607" s="34">
        <v>14854.766820000001</v>
      </c>
      <c r="AP607" s="34">
        <v>13876.66682</v>
      </c>
      <c r="AQ607" s="34">
        <v>978.10000000000036</v>
      </c>
      <c r="AR607" s="34">
        <v>3163</v>
      </c>
      <c r="AS607" s="34">
        <v>0</v>
      </c>
    </row>
    <row r="608" spans="2:45" s="1" customFormat="1" ht="12.75" x14ac:dyDescent="0.2">
      <c r="B608" s="31" t="s">
        <v>3798</v>
      </c>
      <c r="C608" s="32" t="s">
        <v>3656</v>
      </c>
      <c r="D608" s="31" t="s">
        <v>3657</v>
      </c>
      <c r="E608" s="31" t="s">
        <v>13</v>
      </c>
      <c r="F608" s="31" t="s">
        <v>11</v>
      </c>
      <c r="G608" s="31" t="s">
        <v>18</v>
      </c>
      <c r="H608" s="31" t="s">
        <v>32</v>
      </c>
      <c r="I608" s="31" t="s">
        <v>10</v>
      </c>
      <c r="J608" s="31" t="s">
        <v>12</v>
      </c>
      <c r="K608" s="31" t="s">
        <v>3658</v>
      </c>
      <c r="L608" s="33">
        <v>2147</v>
      </c>
      <c r="M608" s="150">
        <v>68207.821502000006</v>
      </c>
      <c r="N608" s="34">
        <v>-11277</v>
      </c>
      <c r="O608" s="34">
        <v>5181.931950153552</v>
      </c>
      <c r="P608" s="30">
        <v>-39508.048497999989</v>
      </c>
      <c r="Q608" s="35">
        <v>2853.0716830000001</v>
      </c>
      <c r="R608" s="36">
        <v>39508.048497999989</v>
      </c>
      <c r="S608" s="36">
        <v>2326.1781120008936</v>
      </c>
      <c r="T608" s="36">
        <v>1574.3884337144918</v>
      </c>
      <c r="U608" s="37">
        <v>43408.849124812295</v>
      </c>
      <c r="V608" s="38">
        <v>46261.920807812297</v>
      </c>
      <c r="W608" s="34">
        <v>46261.920807812297</v>
      </c>
      <c r="X608" s="34">
        <v>8725.8500751544489</v>
      </c>
      <c r="Y608" s="33">
        <v>37536.070732657849</v>
      </c>
      <c r="Z608" s="144">
        <v>0</v>
      </c>
      <c r="AA608" s="34">
        <v>1859.0516323908382</v>
      </c>
      <c r="AB608" s="34">
        <v>11358.824004043718</v>
      </c>
      <c r="AC608" s="34">
        <v>12954.93</v>
      </c>
      <c r="AD608" s="34">
        <v>1691.3277601750001</v>
      </c>
      <c r="AE608" s="34">
        <v>118</v>
      </c>
      <c r="AF608" s="34">
        <v>27982.133396609555</v>
      </c>
      <c r="AG608" s="136">
        <v>17846</v>
      </c>
      <c r="AH608" s="34">
        <v>25375.13</v>
      </c>
      <c r="AI608" s="34">
        <v>0</v>
      </c>
      <c r="AJ608" s="34">
        <v>1350.2</v>
      </c>
      <c r="AK608" s="34">
        <v>1350.2</v>
      </c>
      <c r="AL608" s="34">
        <v>17846</v>
      </c>
      <c r="AM608" s="34">
        <v>24024.93</v>
      </c>
      <c r="AN608" s="34">
        <v>6178.93</v>
      </c>
      <c r="AO608" s="34">
        <v>-39508.048497999989</v>
      </c>
      <c r="AP608" s="34">
        <v>-47037.178497999987</v>
      </c>
      <c r="AQ608" s="34">
        <v>7529.130000000001</v>
      </c>
      <c r="AR608" s="34">
        <v>-11277</v>
      </c>
      <c r="AS608" s="34">
        <v>0</v>
      </c>
    </row>
    <row r="609" spans="2:45" s="1" customFormat="1" ht="12.75" x14ac:dyDescent="0.2">
      <c r="B609" s="31" t="s">
        <v>3798</v>
      </c>
      <c r="C609" s="32" t="s">
        <v>2576</v>
      </c>
      <c r="D609" s="31" t="s">
        <v>2577</v>
      </c>
      <c r="E609" s="31" t="s">
        <v>13</v>
      </c>
      <c r="F609" s="31" t="s">
        <v>11</v>
      </c>
      <c r="G609" s="31" t="s">
        <v>18</v>
      </c>
      <c r="H609" s="31" t="s">
        <v>32</v>
      </c>
      <c r="I609" s="31" t="s">
        <v>10</v>
      </c>
      <c r="J609" s="31" t="s">
        <v>22</v>
      </c>
      <c r="K609" s="31" t="s">
        <v>2578</v>
      </c>
      <c r="L609" s="33">
        <v>165</v>
      </c>
      <c r="M609" s="150">
        <v>3490.5633589999998</v>
      </c>
      <c r="N609" s="34">
        <v>-6205</v>
      </c>
      <c r="O609" s="34">
        <v>3514.9581793907323</v>
      </c>
      <c r="P609" s="30">
        <v>1294.6196949000005</v>
      </c>
      <c r="Q609" s="35">
        <v>0</v>
      </c>
      <c r="R609" s="36">
        <v>0</v>
      </c>
      <c r="S609" s="36">
        <v>0</v>
      </c>
      <c r="T609" s="36">
        <v>1845.9320047296908</v>
      </c>
      <c r="U609" s="37">
        <v>1845.9419589239922</v>
      </c>
      <c r="V609" s="38">
        <v>1845.9419589239922</v>
      </c>
      <c r="W609" s="34">
        <v>3140.5616538239929</v>
      </c>
      <c r="X609" s="34">
        <v>2220.3384844907323</v>
      </c>
      <c r="Y609" s="33">
        <v>920.22316933326078</v>
      </c>
      <c r="Z609" s="144">
        <v>0</v>
      </c>
      <c r="AA609" s="34">
        <v>515.8378769355669</v>
      </c>
      <c r="AB609" s="34">
        <v>2159.7696810972238</v>
      </c>
      <c r="AC609" s="34">
        <v>908.07999999999993</v>
      </c>
      <c r="AD609" s="34">
        <v>0</v>
      </c>
      <c r="AE609" s="34">
        <v>216.02</v>
      </c>
      <c r="AF609" s="34">
        <v>3799.7075580327905</v>
      </c>
      <c r="AG609" s="136">
        <v>4400</v>
      </c>
      <c r="AH609" s="34">
        <v>4749.0563358999998</v>
      </c>
      <c r="AI609" s="34">
        <v>0</v>
      </c>
      <c r="AJ609" s="34">
        <v>349.05633590000002</v>
      </c>
      <c r="AK609" s="34">
        <v>349.05633590000002</v>
      </c>
      <c r="AL609" s="34">
        <v>4400</v>
      </c>
      <c r="AM609" s="34">
        <v>4400</v>
      </c>
      <c r="AN609" s="34">
        <v>0</v>
      </c>
      <c r="AO609" s="34">
        <v>1294.6196949000005</v>
      </c>
      <c r="AP609" s="34">
        <v>945.56335900000045</v>
      </c>
      <c r="AQ609" s="34">
        <v>349.05633590000002</v>
      </c>
      <c r="AR609" s="34">
        <v>-6205</v>
      </c>
      <c r="AS609" s="34">
        <v>0</v>
      </c>
    </row>
    <row r="610" spans="2:45" s="1" customFormat="1" ht="12.75" x14ac:dyDescent="0.2">
      <c r="B610" s="31" t="s">
        <v>3798</v>
      </c>
      <c r="C610" s="32" t="s">
        <v>1392</v>
      </c>
      <c r="D610" s="31" t="s">
        <v>1393</v>
      </c>
      <c r="E610" s="31" t="s">
        <v>13</v>
      </c>
      <c r="F610" s="31" t="s">
        <v>11</v>
      </c>
      <c r="G610" s="31" t="s">
        <v>18</v>
      </c>
      <c r="H610" s="31" t="s">
        <v>32</v>
      </c>
      <c r="I610" s="31" t="s">
        <v>10</v>
      </c>
      <c r="J610" s="31" t="s">
        <v>22</v>
      </c>
      <c r="K610" s="31" t="s">
        <v>1394</v>
      </c>
      <c r="L610" s="33">
        <v>489</v>
      </c>
      <c r="M610" s="150">
        <v>17307.908340000002</v>
      </c>
      <c r="N610" s="34">
        <v>-12456.6</v>
      </c>
      <c r="O610" s="34">
        <v>6028.8371875200382</v>
      </c>
      <c r="P610" s="30">
        <v>14093.50834</v>
      </c>
      <c r="Q610" s="35">
        <v>897.778863</v>
      </c>
      <c r="R610" s="36">
        <v>0</v>
      </c>
      <c r="S610" s="36">
        <v>504.77198742876533</v>
      </c>
      <c r="T610" s="36">
        <v>473.22801257123467</v>
      </c>
      <c r="U610" s="37">
        <v>978.00527386816077</v>
      </c>
      <c r="V610" s="38">
        <v>1875.7841368681607</v>
      </c>
      <c r="W610" s="34">
        <v>15969.292476868161</v>
      </c>
      <c r="X610" s="34">
        <v>946.44747642876428</v>
      </c>
      <c r="Y610" s="33">
        <v>15022.845000439396</v>
      </c>
      <c r="Z610" s="144">
        <v>0</v>
      </c>
      <c r="AA610" s="34">
        <v>1525.3563732532409</v>
      </c>
      <c r="AB610" s="34">
        <v>1628.1416455437054</v>
      </c>
      <c r="AC610" s="34">
        <v>4542.68</v>
      </c>
      <c r="AD610" s="34">
        <v>213.5</v>
      </c>
      <c r="AE610" s="34">
        <v>56.5</v>
      </c>
      <c r="AF610" s="34">
        <v>7966.1780187969471</v>
      </c>
      <c r="AG610" s="136">
        <v>19968</v>
      </c>
      <c r="AH610" s="34">
        <v>20717.2</v>
      </c>
      <c r="AI610" s="34">
        <v>0</v>
      </c>
      <c r="AJ610" s="34">
        <v>749.2</v>
      </c>
      <c r="AK610" s="34">
        <v>749.2</v>
      </c>
      <c r="AL610" s="34">
        <v>19968</v>
      </c>
      <c r="AM610" s="34">
        <v>19968</v>
      </c>
      <c r="AN610" s="34">
        <v>0</v>
      </c>
      <c r="AO610" s="34">
        <v>14093.50834</v>
      </c>
      <c r="AP610" s="34">
        <v>13344.30834</v>
      </c>
      <c r="AQ610" s="34">
        <v>749.20000000000073</v>
      </c>
      <c r="AR610" s="34">
        <v>-12456.6</v>
      </c>
      <c r="AS610" s="34">
        <v>0</v>
      </c>
    </row>
    <row r="611" spans="2:45" s="1" customFormat="1" ht="12.75" x14ac:dyDescent="0.2">
      <c r="B611" s="31" t="s">
        <v>3798</v>
      </c>
      <c r="C611" s="32" t="s">
        <v>2900</v>
      </c>
      <c r="D611" s="31" t="s">
        <v>2901</v>
      </c>
      <c r="E611" s="31" t="s">
        <v>13</v>
      </c>
      <c r="F611" s="31" t="s">
        <v>11</v>
      </c>
      <c r="G611" s="31" t="s">
        <v>18</v>
      </c>
      <c r="H611" s="31" t="s">
        <v>32</v>
      </c>
      <c r="I611" s="31" t="s">
        <v>10</v>
      </c>
      <c r="J611" s="31" t="s">
        <v>22</v>
      </c>
      <c r="K611" s="31" t="s">
        <v>2902</v>
      </c>
      <c r="L611" s="33">
        <v>732</v>
      </c>
      <c r="M611" s="150">
        <v>12359.410135999999</v>
      </c>
      <c r="N611" s="34">
        <v>-73450.880000000005</v>
      </c>
      <c r="O611" s="34">
        <v>53815.558583763959</v>
      </c>
      <c r="P611" s="30">
        <v>-53723.077864000006</v>
      </c>
      <c r="Q611" s="35">
        <v>458.50938600000001</v>
      </c>
      <c r="R611" s="36">
        <v>53723.077864000006</v>
      </c>
      <c r="S611" s="36">
        <v>454.25700457160298</v>
      </c>
      <c r="T611" s="36">
        <v>42335.228881165356</v>
      </c>
      <c r="U611" s="37">
        <v>96513.08419404889</v>
      </c>
      <c r="V611" s="38">
        <v>96971.593580048895</v>
      </c>
      <c r="W611" s="34">
        <v>96971.593580048895</v>
      </c>
      <c r="X611" s="34">
        <v>54606.255960335562</v>
      </c>
      <c r="Y611" s="33">
        <v>42365.337619713333</v>
      </c>
      <c r="Z611" s="144">
        <v>0</v>
      </c>
      <c r="AA611" s="34">
        <v>639.5230240284252</v>
      </c>
      <c r="AB611" s="34">
        <v>3923.1978464933563</v>
      </c>
      <c r="AC611" s="34">
        <v>3068.33</v>
      </c>
      <c r="AD611" s="34">
        <v>708</v>
      </c>
      <c r="AE611" s="34">
        <v>0</v>
      </c>
      <c r="AF611" s="34">
        <v>8339.0508705217817</v>
      </c>
      <c r="AG611" s="136">
        <v>6362</v>
      </c>
      <c r="AH611" s="34">
        <v>7368.3919999999989</v>
      </c>
      <c r="AI611" s="34">
        <v>0</v>
      </c>
      <c r="AJ611" s="34">
        <v>208.70000000000002</v>
      </c>
      <c r="AK611" s="34">
        <v>208.70000000000002</v>
      </c>
      <c r="AL611" s="34">
        <v>6362</v>
      </c>
      <c r="AM611" s="34">
        <v>7159.6919999999991</v>
      </c>
      <c r="AN611" s="34">
        <v>797.6919999999991</v>
      </c>
      <c r="AO611" s="34">
        <v>-53723.077864000006</v>
      </c>
      <c r="AP611" s="34">
        <v>-54729.469863999999</v>
      </c>
      <c r="AQ611" s="34">
        <v>1006.3919999999998</v>
      </c>
      <c r="AR611" s="34">
        <v>-73450.880000000005</v>
      </c>
      <c r="AS611" s="34">
        <v>0</v>
      </c>
    </row>
    <row r="612" spans="2:45" s="1" customFormat="1" ht="12.75" x14ac:dyDescent="0.2">
      <c r="B612" s="31" t="s">
        <v>3798</v>
      </c>
      <c r="C612" s="32" t="s">
        <v>1554</v>
      </c>
      <c r="D612" s="31" t="s">
        <v>1555</v>
      </c>
      <c r="E612" s="31" t="s">
        <v>13</v>
      </c>
      <c r="F612" s="31" t="s">
        <v>11</v>
      </c>
      <c r="G612" s="31" t="s">
        <v>18</v>
      </c>
      <c r="H612" s="31" t="s">
        <v>32</v>
      </c>
      <c r="I612" s="31" t="s">
        <v>10</v>
      </c>
      <c r="J612" s="31" t="s">
        <v>22</v>
      </c>
      <c r="K612" s="31" t="s">
        <v>1556</v>
      </c>
      <c r="L612" s="33">
        <v>46</v>
      </c>
      <c r="M612" s="150">
        <v>1842.1964579999999</v>
      </c>
      <c r="N612" s="34">
        <v>4761</v>
      </c>
      <c r="O612" s="34">
        <v>0</v>
      </c>
      <c r="P612" s="30">
        <v>6631.122457999998</v>
      </c>
      <c r="Q612" s="35">
        <v>0</v>
      </c>
      <c r="R612" s="36">
        <v>0</v>
      </c>
      <c r="S612" s="36">
        <v>8.7942914285748053</v>
      </c>
      <c r="T612" s="36">
        <v>83.205708571425191</v>
      </c>
      <c r="U612" s="37">
        <v>0</v>
      </c>
      <c r="V612" s="38">
        <v>0</v>
      </c>
      <c r="W612" s="34">
        <v>6631.122457999998</v>
      </c>
      <c r="X612" s="34">
        <v>8.7942914285749794</v>
      </c>
      <c r="Y612" s="33">
        <v>6622.328166571423</v>
      </c>
      <c r="Z612" s="144">
        <v>0</v>
      </c>
      <c r="AA612" s="34">
        <v>555.83411540988811</v>
      </c>
      <c r="AB612" s="34">
        <v>977.70490562835892</v>
      </c>
      <c r="AC612" s="34">
        <v>600</v>
      </c>
      <c r="AD612" s="34">
        <v>469.85349757500001</v>
      </c>
      <c r="AE612" s="34">
        <v>0</v>
      </c>
      <c r="AF612" s="34">
        <v>2603.3925186132469</v>
      </c>
      <c r="AG612" s="136">
        <v>0</v>
      </c>
      <c r="AH612" s="34">
        <v>449.92599999999993</v>
      </c>
      <c r="AI612" s="34">
        <v>0</v>
      </c>
      <c r="AJ612" s="34">
        <v>0</v>
      </c>
      <c r="AK612" s="34">
        <v>0</v>
      </c>
      <c r="AL612" s="34">
        <v>0</v>
      </c>
      <c r="AM612" s="34">
        <v>449.92599999999993</v>
      </c>
      <c r="AN612" s="34">
        <v>449.92599999999993</v>
      </c>
      <c r="AO612" s="34">
        <v>6631.122457999998</v>
      </c>
      <c r="AP612" s="34">
        <v>6181.1964579999985</v>
      </c>
      <c r="AQ612" s="34">
        <v>449.92599999999948</v>
      </c>
      <c r="AR612" s="34">
        <v>4761</v>
      </c>
      <c r="AS612" s="34">
        <v>0</v>
      </c>
    </row>
    <row r="613" spans="2:45" s="1" customFormat="1" ht="12.75" x14ac:dyDescent="0.2">
      <c r="B613" s="31" t="s">
        <v>3798</v>
      </c>
      <c r="C613" s="32" t="s">
        <v>75</v>
      </c>
      <c r="D613" s="31" t="s">
        <v>76</v>
      </c>
      <c r="E613" s="31" t="s">
        <v>13</v>
      </c>
      <c r="F613" s="31" t="s">
        <v>11</v>
      </c>
      <c r="G613" s="31" t="s">
        <v>18</v>
      </c>
      <c r="H613" s="31" t="s">
        <v>32</v>
      </c>
      <c r="I613" s="31" t="s">
        <v>10</v>
      </c>
      <c r="J613" s="31" t="s">
        <v>22</v>
      </c>
      <c r="K613" s="31" t="s">
        <v>77</v>
      </c>
      <c r="L613" s="33">
        <v>768</v>
      </c>
      <c r="M613" s="150">
        <v>24685.132137999997</v>
      </c>
      <c r="N613" s="34">
        <v>-17394</v>
      </c>
      <c r="O613" s="34">
        <v>5587.3537729770196</v>
      </c>
      <c r="P613" s="30">
        <v>19567.532137999999</v>
      </c>
      <c r="Q613" s="35">
        <v>1422.553163</v>
      </c>
      <c r="R613" s="36">
        <v>0</v>
      </c>
      <c r="S613" s="36">
        <v>1625.4742502863385</v>
      </c>
      <c r="T613" s="36">
        <v>-4.8353983481952127</v>
      </c>
      <c r="U613" s="37">
        <v>1620.6475912383899</v>
      </c>
      <c r="V613" s="38">
        <v>3043.2007542383899</v>
      </c>
      <c r="W613" s="34">
        <v>22610.732892238389</v>
      </c>
      <c r="X613" s="34">
        <v>3047.7642192863386</v>
      </c>
      <c r="Y613" s="33">
        <v>19562.968672952051</v>
      </c>
      <c r="Z613" s="144">
        <v>7762.514671036779</v>
      </c>
      <c r="AA613" s="34">
        <v>2458.8316248696083</v>
      </c>
      <c r="AB613" s="34">
        <v>6459.6453049410284</v>
      </c>
      <c r="AC613" s="34">
        <v>3219.24</v>
      </c>
      <c r="AD613" s="34">
        <v>0</v>
      </c>
      <c r="AE613" s="34">
        <v>983.71</v>
      </c>
      <c r="AF613" s="34">
        <v>20883.941600847415</v>
      </c>
      <c r="AG613" s="136">
        <v>17416</v>
      </c>
      <c r="AH613" s="34">
        <v>18207.400000000001</v>
      </c>
      <c r="AI613" s="34">
        <v>0</v>
      </c>
      <c r="AJ613" s="34">
        <v>791.40000000000009</v>
      </c>
      <c r="AK613" s="34">
        <v>791.40000000000009</v>
      </c>
      <c r="AL613" s="34">
        <v>17416</v>
      </c>
      <c r="AM613" s="34">
        <v>17416</v>
      </c>
      <c r="AN613" s="34">
        <v>0</v>
      </c>
      <c r="AO613" s="34">
        <v>19567.532137999999</v>
      </c>
      <c r="AP613" s="34">
        <v>18776.132137999997</v>
      </c>
      <c r="AQ613" s="34">
        <v>791.40000000000146</v>
      </c>
      <c r="AR613" s="34">
        <v>-17394</v>
      </c>
      <c r="AS613" s="34">
        <v>0</v>
      </c>
    </row>
    <row r="614" spans="2:45" s="1" customFormat="1" ht="12.75" x14ac:dyDescent="0.2">
      <c r="B614" s="31" t="s">
        <v>3798</v>
      </c>
      <c r="C614" s="32" t="s">
        <v>795</v>
      </c>
      <c r="D614" s="31" t="s">
        <v>796</v>
      </c>
      <c r="E614" s="31" t="s">
        <v>13</v>
      </c>
      <c r="F614" s="31" t="s">
        <v>11</v>
      </c>
      <c r="G614" s="31" t="s">
        <v>18</v>
      </c>
      <c r="H614" s="31" t="s">
        <v>32</v>
      </c>
      <c r="I614" s="31" t="s">
        <v>10</v>
      </c>
      <c r="J614" s="31" t="s">
        <v>22</v>
      </c>
      <c r="K614" s="31" t="s">
        <v>797</v>
      </c>
      <c r="L614" s="33">
        <v>312</v>
      </c>
      <c r="M614" s="150">
        <v>6881.7851430000001</v>
      </c>
      <c r="N614" s="34">
        <v>5255</v>
      </c>
      <c r="O614" s="34">
        <v>0</v>
      </c>
      <c r="P614" s="30">
        <v>15188.457143</v>
      </c>
      <c r="Q614" s="35">
        <v>278.33878700000002</v>
      </c>
      <c r="R614" s="36">
        <v>0</v>
      </c>
      <c r="S614" s="36">
        <v>180.21473257149779</v>
      </c>
      <c r="T614" s="36">
        <v>443.78526742850221</v>
      </c>
      <c r="U614" s="37">
        <v>624.00336492201666</v>
      </c>
      <c r="V614" s="38">
        <v>902.34215192201668</v>
      </c>
      <c r="W614" s="34">
        <v>16090.799294922017</v>
      </c>
      <c r="X614" s="34">
        <v>337.90262357149732</v>
      </c>
      <c r="Y614" s="33">
        <v>15752.89667135052</v>
      </c>
      <c r="Z614" s="144">
        <v>474.49978361163721</v>
      </c>
      <c r="AA614" s="34">
        <v>530.88580995815607</v>
      </c>
      <c r="AB614" s="34">
        <v>1855.4385709875678</v>
      </c>
      <c r="AC614" s="34">
        <v>1307.81</v>
      </c>
      <c r="AD614" s="34">
        <v>0</v>
      </c>
      <c r="AE614" s="34">
        <v>215.35</v>
      </c>
      <c r="AF614" s="34">
        <v>4383.9841645573615</v>
      </c>
      <c r="AG614" s="136">
        <v>0</v>
      </c>
      <c r="AH614" s="34">
        <v>3051.6719999999996</v>
      </c>
      <c r="AI614" s="34">
        <v>0</v>
      </c>
      <c r="AJ614" s="34">
        <v>0</v>
      </c>
      <c r="AK614" s="34">
        <v>0</v>
      </c>
      <c r="AL614" s="34">
        <v>0</v>
      </c>
      <c r="AM614" s="34">
        <v>3051.6719999999996</v>
      </c>
      <c r="AN614" s="34">
        <v>3051.6719999999996</v>
      </c>
      <c r="AO614" s="34">
        <v>15188.457143</v>
      </c>
      <c r="AP614" s="34">
        <v>12136.785143000001</v>
      </c>
      <c r="AQ614" s="34">
        <v>3051.6719999999987</v>
      </c>
      <c r="AR614" s="34">
        <v>5255</v>
      </c>
      <c r="AS614" s="34">
        <v>0</v>
      </c>
    </row>
    <row r="615" spans="2:45" s="1" customFormat="1" ht="12.75" x14ac:dyDescent="0.2">
      <c r="B615" s="31" t="s">
        <v>3798</v>
      </c>
      <c r="C615" s="32" t="s">
        <v>1386</v>
      </c>
      <c r="D615" s="31" t="s">
        <v>1387</v>
      </c>
      <c r="E615" s="31" t="s">
        <v>13</v>
      </c>
      <c r="F615" s="31" t="s">
        <v>11</v>
      </c>
      <c r="G615" s="31" t="s">
        <v>18</v>
      </c>
      <c r="H615" s="31" t="s">
        <v>32</v>
      </c>
      <c r="I615" s="31" t="s">
        <v>10</v>
      </c>
      <c r="J615" s="31" t="s">
        <v>12</v>
      </c>
      <c r="K615" s="31" t="s">
        <v>1388</v>
      </c>
      <c r="L615" s="33">
        <v>2230</v>
      </c>
      <c r="M615" s="150">
        <v>73329.976420999999</v>
      </c>
      <c r="N615" s="34">
        <v>-99524</v>
      </c>
      <c r="O615" s="34">
        <v>29008.629659469148</v>
      </c>
      <c r="P615" s="30">
        <v>85247.976420999999</v>
      </c>
      <c r="Q615" s="35">
        <v>6180.6343379999998</v>
      </c>
      <c r="R615" s="36">
        <v>0</v>
      </c>
      <c r="S615" s="36">
        <v>1622.5001474291946</v>
      </c>
      <c r="T615" s="36">
        <v>2837.4998525708052</v>
      </c>
      <c r="U615" s="37">
        <v>4460.0240505644142</v>
      </c>
      <c r="V615" s="38">
        <v>10640.658388564414</v>
      </c>
      <c r="W615" s="34">
        <v>95888.634809564421</v>
      </c>
      <c r="X615" s="34">
        <v>3042.1877764292003</v>
      </c>
      <c r="Y615" s="33">
        <v>92846.44703313522</v>
      </c>
      <c r="Z615" s="144">
        <v>0</v>
      </c>
      <c r="AA615" s="34">
        <v>2745.1626547029841</v>
      </c>
      <c r="AB615" s="34">
        <v>9919.8832736847507</v>
      </c>
      <c r="AC615" s="34">
        <v>14196.76</v>
      </c>
      <c r="AD615" s="34">
        <v>3051.3748889749995</v>
      </c>
      <c r="AE615" s="34">
        <v>0</v>
      </c>
      <c r="AF615" s="34">
        <v>29913.180817362736</v>
      </c>
      <c r="AG615" s="136">
        <v>123836</v>
      </c>
      <c r="AH615" s="34">
        <v>126311</v>
      </c>
      <c r="AI615" s="34">
        <v>0</v>
      </c>
      <c r="AJ615" s="34">
        <v>2475</v>
      </c>
      <c r="AK615" s="34">
        <v>2475</v>
      </c>
      <c r="AL615" s="34">
        <v>123836</v>
      </c>
      <c r="AM615" s="34">
        <v>123836</v>
      </c>
      <c r="AN615" s="34">
        <v>0</v>
      </c>
      <c r="AO615" s="34">
        <v>85247.976420999999</v>
      </c>
      <c r="AP615" s="34">
        <v>82772.976420999999</v>
      </c>
      <c r="AQ615" s="34">
        <v>2475</v>
      </c>
      <c r="AR615" s="34">
        <v>-99524</v>
      </c>
      <c r="AS615" s="34">
        <v>0</v>
      </c>
    </row>
    <row r="616" spans="2:45" s="1" customFormat="1" ht="12.75" x14ac:dyDescent="0.2">
      <c r="B616" s="31" t="s">
        <v>3798</v>
      </c>
      <c r="C616" s="32" t="s">
        <v>3635</v>
      </c>
      <c r="D616" s="31" t="s">
        <v>3636</v>
      </c>
      <c r="E616" s="31" t="s">
        <v>13</v>
      </c>
      <c r="F616" s="31" t="s">
        <v>11</v>
      </c>
      <c r="G616" s="31" t="s">
        <v>18</v>
      </c>
      <c r="H616" s="31" t="s">
        <v>32</v>
      </c>
      <c r="I616" s="31" t="s">
        <v>10</v>
      </c>
      <c r="J616" s="31" t="s">
        <v>22</v>
      </c>
      <c r="K616" s="31" t="s">
        <v>3637</v>
      </c>
      <c r="L616" s="33">
        <v>917</v>
      </c>
      <c r="M616" s="150">
        <v>101635.544922</v>
      </c>
      <c r="N616" s="34">
        <v>-60549</v>
      </c>
      <c r="O616" s="34">
        <v>40967.738499461979</v>
      </c>
      <c r="P616" s="30">
        <v>53902.944921999995</v>
      </c>
      <c r="Q616" s="35">
        <v>2202.52909</v>
      </c>
      <c r="R616" s="36">
        <v>0</v>
      </c>
      <c r="S616" s="36">
        <v>1042.7902274289718</v>
      </c>
      <c r="T616" s="36">
        <v>791.20977257102822</v>
      </c>
      <c r="U616" s="37">
        <v>1834.0098898509273</v>
      </c>
      <c r="V616" s="38">
        <v>4036.5389798509273</v>
      </c>
      <c r="W616" s="34">
        <v>57939.483901850923</v>
      </c>
      <c r="X616" s="34">
        <v>1955.231676428979</v>
      </c>
      <c r="Y616" s="33">
        <v>55984.252225421944</v>
      </c>
      <c r="Z616" s="144">
        <v>0</v>
      </c>
      <c r="AA616" s="34">
        <v>4947.4809580815909</v>
      </c>
      <c r="AB616" s="34">
        <v>12623.905507603844</v>
      </c>
      <c r="AC616" s="34">
        <v>4270.5200000000004</v>
      </c>
      <c r="AD616" s="34">
        <v>457.5</v>
      </c>
      <c r="AE616" s="34">
        <v>3323.01</v>
      </c>
      <c r="AF616" s="34">
        <v>25622.416465685434</v>
      </c>
      <c r="AG616" s="136">
        <v>17334</v>
      </c>
      <c r="AH616" s="34">
        <v>26901.4</v>
      </c>
      <c r="AI616" s="34">
        <v>0</v>
      </c>
      <c r="AJ616" s="34">
        <v>9567.4</v>
      </c>
      <c r="AK616" s="34">
        <v>9567.4</v>
      </c>
      <c r="AL616" s="34">
        <v>17334</v>
      </c>
      <c r="AM616" s="34">
        <v>17334</v>
      </c>
      <c r="AN616" s="34">
        <v>0</v>
      </c>
      <c r="AO616" s="34">
        <v>53902.944921999995</v>
      </c>
      <c r="AP616" s="34">
        <v>44335.544921999994</v>
      </c>
      <c r="AQ616" s="34">
        <v>9567.4000000000015</v>
      </c>
      <c r="AR616" s="34">
        <v>-60549</v>
      </c>
      <c r="AS616" s="34">
        <v>0</v>
      </c>
    </row>
    <row r="617" spans="2:45" s="1" customFormat="1" ht="12.75" x14ac:dyDescent="0.2">
      <c r="B617" s="31" t="s">
        <v>3798</v>
      </c>
      <c r="C617" s="32" t="s">
        <v>570</v>
      </c>
      <c r="D617" s="31" t="s">
        <v>571</v>
      </c>
      <c r="E617" s="31" t="s">
        <v>13</v>
      </c>
      <c r="F617" s="31" t="s">
        <v>11</v>
      </c>
      <c r="G617" s="31" t="s">
        <v>18</v>
      </c>
      <c r="H617" s="31" t="s">
        <v>32</v>
      </c>
      <c r="I617" s="31" t="s">
        <v>10</v>
      </c>
      <c r="J617" s="31" t="s">
        <v>22</v>
      </c>
      <c r="K617" s="31" t="s">
        <v>572</v>
      </c>
      <c r="L617" s="33">
        <v>779</v>
      </c>
      <c r="M617" s="150">
        <v>29438.923401</v>
      </c>
      <c r="N617" s="34">
        <v>-770</v>
      </c>
      <c r="O617" s="34">
        <v>0</v>
      </c>
      <c r="P617" s="30">
        <v>27021.322400999998</v>
      </c>
      <c r="Q617" s="35">
        <v>4818.828708</v>
      </c>
      <c r="R617" s="36">
        <v>0</v>
      </c>
      <c r="S617" s="36">
        <v>861.64708457175948</v>
      </c>
      <c r="T617" s="36">
        <v>696.35291542824052</v>
      </c>
      <c r="U617" s="37">
        <v>1558.0084015200352</v>
      </c>
      <c r="V617" s="38">
        <v>6376.8371095200355</v>
      </c>
      <c r="W617" s="34">
        <v>33398.159510520032</v>
      </c>
      <c r="X617" s="34">
        <v>1615.5882835717566</v>
      </c>
      <c r="Y617" s="33">
        <v>31782.571226948276</v>
      </c>
      <c r="Z617" s="144">
        <v>0</v>
      </c>
      <c r="AA617" s="34">
        <v>1962.7430976976832</v>
      </c>
      <c r="AB617" s="34">
        <v>3260.9946433467767</v>
      </c>
      <c r="AC617" s="34">
        <v>6033.5300000000007</v>
      </c>
      <c r="AD617" s="34">
        <v>0</v>
      </c>
      <c r="AE617" s="34">
        <v>114.47</v>
      </c>
      <c r="AF617" s="34">
        <v>11371.737741044459</v>
      </c>
      <c r="AG617" s="136">
        <v>6184</v>
      </c>
      <c r="AH617" s="34">
        <v>8647.3989999999994</v>
      </c>
      <c r="AI617" s="34">
        <v>0</v>
      </c>
      <c r="AJ617" s="34">
        <v>1028</v>
      </c>
      <c r="AK617" s="34">
        <v>1028</v>
      </c>
      <c r="AL617" s="34">
        <v>6184</v>
      </c>
      <c r="AM617" s="34">
        <v>7619.3989999999994</v>
      </c>
      <c r="AN617" s="34">
        <v>1435.3989999999994</v>
      </c>
      <c r="AO617" s="34">
        <v>27021.322400999998</v>
      </c>
      <c r="AP617" s="34">
        <v>24557.923401</v>
      </c>
      <c r="AQ617" s="34">
        <v>2463.3989999999976</v>
      </c>
      <c r="AR617" s="34">
        <v>-770</v>
      </c>
      <c r="AS617" s="34">
        <v>0</v>
      </c>
    </row>
    <row r="618" spans="2:45" s="1" customFormat="1" ht="12.75" x14ac:dyDescent="0.2">
      <c r="B618" s="31" t="s">
        <v>3798</v>
      </c>
      <c r="C618" s="32" t="s">
        <v>2252</v>
      </c>
      <c r="D618" s="31" t="s">
        <v>2253</v>
      </c>
      <c r="E618" s="31" t="s">
        <v>13</v>
      </c>
      <c r="F618" s="31" t="s">
        <v>11</v>
      </c>
      <c r="G618" s="31" t="s">
        <v>18</v>
      </c>
      <c r="H618" s="31" t="s">
        <v>32</v>
      </c>
      <c r="I618" s="31" t="s">
        <v>10</v>
      </c>
      <c r="J618" s="31" t="s">
        <v>22</v>
      </c>
      <c r="K618" s="31" t="s">
        <v>2254</v>
      </c>
      <c r="L618" s="33">
        <v>105</v>
      </c>
      <c r="M618" s="150">
        <v>6942.3391040000006</v>
      </c>
      <c r="N618" s="34">
        <v>2646</v>
      </c>
      <c r="O618" s="34">
        <v>0</v>
      </c>
      <c r="P618" s="30">
        <v>-2145.6608959999994</v>
      </c>
      <c r="Q618" s="35">
        <v>0</v>
      </c>
      <c r="R618" s="36">
        <v>2145.6608959999994</v>
      </c>
      <c r="S618" s="36">
        <v>77.096493714315329</v>
      </c>
      <c r="T618" s="36">
        <v>-108.77413028213186</v>
      </c>
      <c r="U618" s="37">
        <v>2113.9946590937416</v>
      </c>
      <c r="V618" s="38">
        <v>2113.9946590937416</v>
      </c>
      <c r="W618" s="34">
        <v>2113.9946590937416</v>
      </c>
      <c r="X618" s="34">
        <v>77.096493714314875</v>
      </c>
      <c r="Y618" s="33">
        <v>2036.8981653794267</v>
      </c>
      <c r="Z618" s="144">
        <v>0</v>
      </c>
      <c r="AA618" s="34">
        <v>1639.4910966431059</v>
      </c>
      <c r="AB618" s="34">
        <v>1966.9299811995193</v>
      </c>
      <c r="AC618" s="34">
        <v>600</v>
      </c>
      <c r="AD618" s="34">
        <v>0</v>
      </c>
      <c r="AE618" s="34">
        <v>0</v>
      </c>
      <c r="AF618" s="34">
        <v>4206.421077842625</v>
      </c>
      <c r="AG618" s="136">
        <v>1268</v>
      </c>
      <c r="AH618" s="34">
        <v>1268</v>
      </c>
      <c r="AI618" s="34">
        <v>0</v>
      </c>
      <c r="AJ618" s="34">
        <v>0</v>
      </c>
      <c r="AK618" s="34">
        <v>0</v>
      </c>
      <c r="AL618" s="34">
        <v>1268</v>
      </c>
      <c r="AM618" s="34">
        <v>1268</v>
      </c>
      <c r="AN618" s="34">
        <v>0</v>
      </c>
      <c r="AO618" s="34">
        <v>-2145.6608959999994</v>
      </c>
      <c r="AP618" s="34">
        <v>-2145.6608959999994</v>
      </c>
      <c r="AQ618" s="34">
        <v>0</v>
      </c>
      <c r="AR618" s="34">
        <v>2646</v>
      </c>
      <c r="AS618" s="34">
        <v>0</v>
      </c>
    </row>
    <row r="619" spans="2:45" s="1" customFormat="1" ht="12.75" x14ac:dyDescent="0.2">
      <c r="B619" s="31" t="s">
        <v>3798</v>
      </c>
      <c r="C619" s="32" t="s">
        <v>3413</v>
      </c>
      <c r="D619" s="31" t="s">
        <v>3414</v>
      </c>
      <c r="E619" s="31" t="s">
        <v>13</v>
      </c>
      <c r="F619" s="31" t="s">
        <v>11</v>
      </c>
      <c r="G619" s="31" t="s">
        <v>18</v>
      </c>
      <c r="H619" s="31" t="s">
        <v>32</v>
      </c>
      <c r="I619" s="31" t="s">
        <v>10</v>
      </c>
      <c r="J619" s="31" t="s">
        <v>12</v>
      </c>
      <c r="K619" s="31" t="s">
        <v>3415</v>
      </c>
      <c r="L619" s="33">
        <v>1383</v>
      </c>
      <c r="M619" s="150">
        <v>130273.754745</v>
      </c>
      <c r="N619" s="34">
        <v>-58793</v>
      </c>
      <c r="O619" s="34">
        <v>19591.317638932</v>
      </c>
      <c r="P619" s="30">
        <v>63107.35474499999</v>
      </c>
      <c r="Q619" s="35">
        <v>7992.4174249999996</v>
      </c>
      <c r="R619" s="36">
        <v>0</v>
      </c>
      <c r="S619" s="36">
        <v>966.70007885751409</v>
      </c>
      <c r="T619" s="36">
        <v>1799.2999211424858</v>
      </c>
      <c r="U619" s="37">
        <v>2766.0149156639391</v>
      </c>
      <c r="V619" s="38">
        <v>10758.432340663938</v>
      </c>
      <c r="W619" s="34">
        <v>73865.787085663935</v>
      </c>
      <c r="X619" s="34">
        <v>1812.5626478575286</v>
      </c>
      <c r="Y619" s="33">
        <v>72053.224437806406</v>
      </c>
      <c r="Z619" s="144">
        <v>0</v>
      </c>
      <c r="AA619" s="34">
        <v>5433.3493593353769</v>
      </c>
      <c r="AB619" s="34">
        <v>4726.1854712857548</v>
      </c>
      <c r="AC619" s="34">
        <v>8522.630000000001</v>
      </c>
      <c r="AD619" s="34">
        <v>468.21499999999997</v>
      </c>
      <c r="AE619" s="34">
        <v>160.71</v>
      </c>
      <c r="AF619" s="34">
        <v>19311.089830621131</v>
      </c>
      <c r="AG619" s="136">
        <v>24986</v>
      </c>
      <c r="AH619" s="34">
        <v>25481.599999999999</v>
      </c>
      <c r="AI619" s="34">
        <v>228</v>
      </c>
      <c r="AJ619" s="34">
        <v>723.6</v>
      </c>
      <c r="AK619" s="34">
        <v>495.6</v>
      </c>
      <c r="AL619" s="34">
        <v>24758</v>
      </c>
      <c r="AM619" s="34">
        <v>24758</v>
      </c>
      <c r="AN619" s="34">
        <v>0</v>
      </c>
      <c r="AO619" s="34">
        <v>63107.35474499999</v>
      </c>
      <c r="AP619" s="34">
        <v>62611.754744999991</v>
      </c>
      <c r="AQ619" s="34">
        <v>495.59999999999854</v>
      </c>
      <c r="AR619" s="34">
        <v>-58793</v>
      </c>
      <c r="AS619" s="34">
        <v>0</v>
      </c>
    </row>
    <row r="620" spans="2:45" s="1" customFormat="1" ht="12.75" x14ac:dyDescent="0.2">
      <c r="B620" s="31" t="s">
        <v>3798</v>
      </c>
      <c r="C620" s="32" t="s">
        <v>1563</v>
      </c>
      <c r="D620" s="31" t="s">
        <v>1564</v>
      </c>
      <c r="E620" s="31" t="s">
        <v>13</v>
      </c>
      <c r="F620" s="31" t="s">
        <v>11</v>
      </c>
      <c r="G620" s="31" t="s">
        <v>18</v>
      </c>
      <c r="H620" s="31" t="s">
        <v>32</v>
      </c>
      <c r="I620" s="31" t="s">
        <v>10</v>
      </c>
      <c r="J620" s="31" t="s">
        <v>22</v>
      </c>
      <c r="K620" s="31" t="s">
        <v>1565</v>
      </c>
      <c r="L620" s="33">
        <v>527</v>
      </c>
      <c r="M620" s="150">
        <v>25319.450696000004</v>
      </c>
      <c r="N620" s="34">
        <v>-271.60000000000036</v>
      </c>
      <c r="O620" s="34">
        <v>0</v>
      </c>
      <c r="P620" s="30">
        <v>26377.237696</v>
      </c>
      <c r="Q620" s="35">
        <v>0</v>
      </c>
      <c r="R620" s="36">
        <v>0</v>
      </c>
      <c r="S620" s="36">
        <v>0</v>
      </c>
      <c r="T620" s="36">
        <v>1054</v>
      </c>
      <c r="U620" s="37">
        <v>1054.0056836984065</v>
      </c>
      <c r="V620" s="38">
        <v>1054.0056836984065</v>
      </c>
      <c r="W620" s="34">
        <v>27431.243379698408</v>
      </c>
      <c r="X620" s="34">
        <v>0</v>
      </c>
      <c r="Y620" s="33">
        <v>27431.243379698408</v>
      </c>
      <c r="Z620" s="144">
        <v>0</v>
      </c>
      <c r="AA620" s="34">
        <v>4397.5237170120408</v>
      </c>
      <c r="AB620" s="34">
        <v>6149.9513570993786</v>
      </c>
      <c r="AC620" s="34">
        <v>2209.0300000000002</v>
      </c>
      <c r="AD620" s="34">
        <v>0</v>
      </c>
      <c r="AE620" s="34">
        <v>2560.79</v>
      </c>
      <c r="AF620" s="34">
        <v>15317.295074111418</v>
      </c>
      <c r="AG620" s="136">
        <v>0</v>
      </c>
      <c r="AH620" s="34">
        <v>6647.3869999999997</v>
      </c>
      <c r="AI620" s="34">
        <v>0</v>
      </c>
      <c r="AJ620" s="34">
        <v>1492.8000000000002</v>
      </c>
      <c r="AK620" s="34">
        <v>1492.8000000000002</v>
      </c>
      <c r="AL620" s="34">
        <v>0</v>
      </c>
      <c r="AM620" s="34">
        <v>5154.5869999999995</v>
      </c>
      <c r="AN620" s="34">
        <v>5154.5869999999995</v>
      </c>
      <c r="AO620" s="34">
        <v>26377.237696</v>
      </c>
      <c r="AP620" s="34">
        <v>19729.850696000001</v>
      </c>
      <c r="AQ620" s="34">
        <v>6647.3869999999988</v>
      </c>
      <c r="AR620" s="34">
        <v>-5981.6</v>
      </c>
      <c r="AS620" s="34">
        <v>5710</v>
      </c>
    </row>
    <row r="621" spans="2:45" s="1" customFormat="1" ht="12.75" x14ac:dyDescent="0.2">
      <c r="B621" s="31" t="s">
        <v>3798</v>
      </c>
      <c r="C621" s="32" t="s">
        <v>3281</v>
      </c>
      <c r="D621" s="31" t="s">
        <v>3282</v>
      </c>
      <c r="E621" s="31" t="s">
        <v>13</v>
      </c>
      <c r="F621" s="31" t="s">
        <v>11</v>
      </c>
      <c r="G621" s="31" t="s">
        <v>18</v>
      </c>
      <c r="H621" s="31" t="s">
        <v>32</v>
      </c>
      <c r="I621" s="31" t="s">
        <v>10</v>
      </c>
      <c r="J621" s="31" t="s">
        <v>12</v>
      </c>
      <c r="K621" s="31" t="s">
        <v>3283</v>
      </c>
      <c r="L621" s="33">
        <v>1150</v>
      </c>
      <c r="M621" s="150">
        <v>63604.642801000009</v>
      </c>
      <c r="N621" s="34">
        <v>12877</v>
      </c>
      <c r="O621" s="34">
        <v>0</v>
      </c>
      <c r="P621" s="30">
        <v>69408.142801000009</v>
      </c>
      <c r="Q621" s="35">
        <v>1889.880406</v>
      </c>
      <c r="R621" s="36">
        <v>0</v>
      </c>
      <c r="S621" s="36">
        <v>1482.9460525719981</v>
      </c>
      <c r="T621" s="36">
        <v>817.05394742800195</v>
      </c>
      <c r="U621" s="37">
        <v>2300.0124027574334</v>
      </c>
      <c r="V621" s="38">
        <v>4189.8928087574332</v>
      </c>
      <c r="W621" s="34">
        <v>73598.03560975744</v>
      </c>
      <c r="X621" s="34">
        <v>2780.5238485719892</v>
      </c>
      <c r="Y621" s="33">
        <v>70817.511761185451</v>
      </c>
      <c r="Z621" s="144">
        <v>0</v>
      </c>
      <c r="AA621" s="34">
        <v>7376.3328203013152</v>
      </c>
      <c r="AB621" s="34">
        <v>11436.287215728071</v>
      </c>
      <c r="AC621" s="34">
        <v>4820.47</v>
      </c>
      <c r="AD621" s="34">
        <v>1700.3947426750001</v>
      </c>
      <c r="AE621" s="34">
        <v>5776.76</v>
      </c>
      <c r="AF621" s="34">
        <v>31110.244778704393</v>
      </c>
      <c r="AG621" s="136">
        <v>13895</v>
      </c>
      <c r="AH621" s="34">
        <v>15818.5</v>
      </c>
      <c r="AI621" s="34">
        <v>2950</v>
      </c>
      <c r="AJ621" s="34">
        <v>2950</v>
      </c>
      <c r="AK621" s="34">
        <v>0</v>
      </c>
      <c r="AL621" s="34">
        <v>10945</v>
      </c>
      <c r="AM621" s="34">
        <v>12868.5</v>
      </c>
      <c r="AN621" s="34">
        <v>1923.5</v>
      </c>
      <c r="AO621" s="34">
        <v>69408.142801000009</v>
      </c>
      <c r="AP621" s="34">
        <v>67484.642801000009</v>
      </c>
      <c r="AQ621" s="34">
        <v>1923.5</v>
      </c>
      <c r="AR621" s="34">
        <v>12877</v>
      </c>
      <c r="AS621" s="34">
        <v>0</v>
      </c>
    </row>
    <row r="622" spans="2:45" s="1" customFormat="1" ht="12.75" x14ac:dyDescent="0.2">
      <c r="B622" s="31" t="s">
        <v>3798</v>
      </c>
      <c r="C622" s="32" t="s">
        <v>789</v>
      </c>
      <c r="D622" s="31" t="s">
        <v>790</v>
      </c>
      <c r="E622" s="31" t="s">
        <v>13</v>
      </c>
      <c r="F622" s="31" t="s">
        <v>11</v>
      </c>
      <c r="G622" s="31" t="s">
        <v>18</v>
      </c>
      <c r="H622" s="31" t="s">
        <v>32</v>
      </c>
      <c r="I622" s="31" t="s">
        <v>10</v>
      </c>
      <c r="J622" s="31" t="s">
        <v>14</v>
      </c>
      <c r="K622" s="31" t="s">
        <v>791</v>
      </c>
      <c r="L622" s="33">
        <v>6417</v>
      </c>
      <c r="M622" s="150">
        <v>331470.39028400002</v>
      </c>
      <c r="N622" s="34">
        <v>-75793</v>
      </c>
      <c r="O622" s="34">
        <v>60241.639097079948</v>
      </c>
      <c r="P622" s="30">
        <v>227708.77128400002</v>
      </c>
      <c r="Q622" s="35">
        <v>15458.055811</v>
      </c>
      <c r="R622" s="36">
        <v>0</v>
      </c>
      <c r="S622" s="36">
        <v>6447.4922994310473</v>
      </c>
      <c r="T622" s="36">
        <v>6386.5077005689527</v>
      </c>
      <c r="U622" s="37">
        <v>12834.069207386478</v>
      </c>
      <c r="V622" s="38">
        <v>28292.125018386476</v>
      </c>
      <c r="W622" s="34">
        <v>256000.89630238648</v>
      </c>
      <c r="X622" s="34">
        <v>12089.048061431036</v>
      </c>
      <c r="Y622" s="33">
        <v>243911.84824095544</v>
      </c>
      <c r="Z622" s="144">
        <v>0</v>
      </c>
      <c r="AA622" s="34">
        <v>11312.208893286384</v>
      </c>
      <c r="AB622" s="34">
        <v>31557.725890671456</v>
      </c>
      <c r="AC622" s="34">
        <v>26898.22</v>
      </c>
      <c r="AD622" s="34">
        <v>2669.473917625</v>
      </c>
      <c r="AE622" s="34">
        <v>0</v>
      </c>
      <c r="AF622" s="34">
        <v>72437.628701582842</v>
      </c>
      <c r="AG622" s="136">
        <v>15294</v>
      </c>
      <c r="AH622" s="34">
        <v>74984.381000000008</v>
      </c>
      <c r="AI622" s="34">
        <v>0</v>
      </c>
      <c r="AJ622" s="34">
        <v>4442.3</v>
      </c>
      <c r="AK622" s="34">
        <v>4442.3</v>
      </c>
      <c r="AL622" s="34">
        <v>15294</v>
      </c>
      <c r="AM622" s="34">
        <v>70542.081000000006</v>
      </c>
      <c r="AN622" s="34">
        <v>55248.081000000006</v>
      </c>
      <c r="AO622" s="34">
        <v>227708.77128400002</v>
      </c>
      <c r="AP622" s="34">
        <v>168018.39028400002</v>
      </c>
      <c r="AQ622" s="34">
        <v>59690.380999999994</v>
      </c>
      <c r="AR622" s="34">
        <v>-75793</v>
      </c>
      <c r="AS622" s="34">
        <v>0</v>
      </c>
    </row>
    <row r="623" spans="2:45" s="1" customFormat="1" ht="12.75" x14ac:dyDescent="0.2">
      <c r="B623" s="31" t="s">
        <v>3798</v>
      </c>
      <c r="C623" s="32" t="s">
        <v>3260</v>
      </c>
      <c r="D623" s="31" t="s">
        <v>3261</v>
      </c>
      <c r="E623" s="31" t="s">
        <v>13</v>
      </c>
      <c r="F623" s="31" t="s">
        <v>11</v>
      </c>
      <c r="G623" s="31" t="s">
        <v>18</v>
      </c>
      <c r="H623" s="31" t="s">
        <v>32</v>
      </c>
      <c r="I623" s="31" t="s">
        <v>10</v>
      </c>
      <c r="J623" s="31" t="s">
        <v>12</v>
      </c>
      <c r="K623" s="31" t="s">
        <v>3262</v>
      </c>
      <c r="L623" s="33">
        <v>2286</v>
      </c>
      <c r="M623" s="150">
        <v>68571.185090999992</v>
      </c>
      <c r="N623" s="34">
        <v>-46789.679999999993</v>
      </c>
      <c r="O623" s="34">
        <v>26057.298549164458</v>
      </c>
      <c r="P623" s="30">
        <v>56696.845090999996</v>
      </c>
      <c r="Q623" s="35">
        <v>3064.7506069999999</v>
      </c>
      <c r="R623" s="36">
        <v>0</v>
      </c>
      <c r="S623" s="36">
        <v>3167.9859874297881</v>
      </c>
      <c r="T623" s="36">
        <v>1404.0140125702119</v>
      </c>
      <c r="U623" s="37">
        <v>4572.0246545247765</v>
      </c>
      <c r="V623" s="38">
        <v>7636.7752615247764</v>
      </c>
      <c r="W623" s="34">
        <v>64333.620352524769</v>
      </c>
      <c r="X623" s="34">
        <v>5939.9737264297873</v>
      </c>
      <c r="Y623" s="33">
        <v>58393.646626094982</v>
      </c>
      <c r="Z623" s="144">
        <v>25.124293390887974</v>
      </c>
      <c r="AA623" s="34">
        <v>1633.5055591488697</v>
      </c>
      <c r="AB623" s="34">
        <v>12489.763059800909</v>
      </c>
      <c r="AC623" s="34">
        <v>9582.26</v>
      </c>
      <c r="AD623" s="34">
        <v>2646</v>
      </c>
      <c r="AE623" s="34">
        <v>448.26</v>
      </c>
      <c r="AF623" s="34">
        <v>26824.912912340664</v>
      </c>
      <c r="AG623" s="136">
        <v>18925</v>
      </c>
      <c r="AH623" s="34">
        <v>34915.339999999997</v>
      </c>
      <c r="AI623" s="34">
        <v>9335</v>
      </c>
      <c r="AJ623" s="34">
        <v>9335</v>
      </c>
      <c r="AK623" s="34">
        <v>0</v>
      </c>
      <c r="AL623" s="34">
        <v>9590</v>
      </c>
      <c r="AM623" s="34">
        <v>25580.34</v>
      </c>
      <c r="AN623" s="34">
        <v>15990.34</v>
      </c>
      <c r="AO623" s="34">
        <v>56696.845090999996</v>
      </c>
      <c r="AP623" s="34">
        <v>40706.505090999999</v>
      </c>
      <c r="AQ623" s="34">
        <v>15990.339999999997</v>
      </c>
      <c r="AR623" s="34">
        <v>-173957.68</v>
      </c>
      <c r="AS623" s="34">
        <v>127168</v>
      </c>
    </row>
    <row r="624" spans="2:45" s="1" customFormat="1" ht="12.75" x14ac:dyDescent="0.2">
      <c r="B624" s="31" t="s">
        <v>3798</v>
      </c>
      <c r="C624" s="32" t="s">
        <v>2267</v>
      </c>
      <c r="D624" s="31" t="s">
        <v>2268</v>
      </c>
      <c r="E624" s="31" t="s">
        <v>13</v>
      </c>
      <c r="F624" s="31" t="s">
        <v>11</v>
      </c>
      <c r="G624" s="31" t="s">
        <v>18</v>
      </c>
      <c r="H624" s="31" t="s">
        <v>32</v>
      </c>
      <c r="I624" s="31" t="s">
        <v>10</v>
      </c>
      <c r="J624" s="31" t="s">
        <v>12</v>
      </c>
      <c r="K624" s="31" t="s">
        <v>2269</v>
      </c>
      <c r="L624" s="33">
        <v>3179</v>
      </c>
      <c r="M624" s="150">
        <v>257876.648636</v>
      </c>
      <c r="N624" s="34">
        <v>-281073</v>
      </c>
      <c r="O624" s="34">
        <v>185618.86194916678</v>
      </c>
      <c r="P624" s="30">
        <v>153078.648636</v>
      </c>
      <c r="Q624" s="35">
        <v>13373.629406</v>
      </c>
      <c r="R624" s="36">
        <v>0</v>
      </c>
      <c r="S624" s="36">
        <v>5530.0429554306957</v>
      </c>
      <c r="T624" s="36">
        <v>19653.563496688519</v>
      </c>
      <c r="U624" s="37">
        <v>25183.742254798395</v>
      </c>
      <c r="V624" s="38">
        <v>38557.371660798395</v>
      </c>
      <c r="W624" s="34">
        <v>191636.02029679838</v>
      </c>
      <c r="X624" s="34">
        <v>34374.20203459746</v>
      </c>
      <c r="Y624" s="33">
        <v>157261.81826220092</v>
      </c>
      <c r="Z624" s="144">
        <v>0</v>
      </c>
      <c r="AA624" s="34">
        <v>73952.189742584247</v>
      </c>
      <c r="AB624" s="34">
        <v>24402.588063921547</v>
      </c>
      <c r="AC624" s="34">
        <v>13325.46</v>
      </c>
      <c r="AD624" s="34">
        <v>1257.0726266624999</v>
      </c>
      <c r="AE624" s="34">
        <v>2960.36</v>
      </c>
      <c r="AF624" s="34">
        <v>115897.67043316828</v>
      </c>
      <c r="AG624" s="136">
        <v>211695</v>
      </c>
      <c r="AH624" s="34">
        <v>213609</v>
      </c>
      <c r="AI624" s="34">
        <v>0</v>
      </c>
      <c r="AJ624" s="34">
        <v>1914</v>
      </c>
      <c r="AK624" s="34">
        <v>1914</v>
      </c>
      <c r="AL624" s="34">
        <v>211695</v>
      </c>
      <c r="AM624" s="34">
        <v>211695</v>
      </c>
      <c r="AN624" s="34">
        <v>0</v>
      </c>
      <c r="AO624" s="34">
        <v>153078.648636</v>
      </c>
      <c r="AP624" s="34">
        <v>151164.648636</v>
      </c>
      <c r="AQ624" s="34">
        <v>1914</v>
      </c>
      <c r="AR624" s="34">
        <v>-281073</v>
      </c>
      <c r="AS624" s="34">
        <v>0</v>
      </c>
    </row>
    <row r="625" spans="2:45" s="1" customFormat="1" ht="12.75" x14ac:dyDescent="0.2">
      <c r="B625" s="31" t="s">
        <v>3798</v>
      </c>
      <c r="C625" s="32" t="s">
        <v>1913</v>
      </c>
      <c r="D625" s="31" t="s">
        <v>1914</v>
      </c>
      <c r="E625" s="31" t="s">
        <v>13</v>
      </c>
      <c r="F625" s="31" t="s">
        <v>11</v>
      </c>
      <c r="G625" s="31" t="s">
        <v>18</v>
      </c>
      <c r="H625" s="31" t="s">
        <v>32</v>
      </c>
      <c r="I625" s="31" t="s">
        <v>10</v>
      </c>
      <c r="J625" s="31" t="s">
        <v>12</v>
      </c>
      <c r="K625" s="31" t="s">
        <v>1915</v>
      </c>
      <c r="L625" s="33">
        <v>2600</v>
      </c>
      <c r="M625" s="150">
        <v>107036.05307299999</v>
      </c>
      <c r="N625" s="34">
        <v>-47244</v>
      </c>
      <c r="O625" s="34">
        <v>18504.900873742303</v>
      </c>
      <c r="P625" s="30">
        <v>61371.753072999985</v>
      </c>
      <c r="Q625" s="35">
        <v>6298.3654100000003</v>
      </c>
      <c r="R625" s="36">
        <v>0</v>
      </c>
      <c r="S625" s="36">
        <v>1827.7663165721306</v>
      </c>
      <c r="T625" s="36">
        <v>3372.2336834278694</v>
      </c>
      <c r="U625" s="37">
        <v>5200.0280410168061</v>
      </c>
      <c r="V625" s="38">
        <v>11498.393451016807</v>
      </c>
      <c r="W625" s="34">
        <v>72870.146524016789</v>
      </c>
      <c r="X625" s="34">
        <v>3427.0618435721262</v>
      </c>
      <c r="Y625" s="33">
        <v>69443.084680444663</v>
      </c>
      <c r="Z625" s="144">
        <v>0</v>
      </c>
      <c r="AA625" s="34">
        <v>1854.5165346459607</v>
      </c>
      <c r="AB625" s="34">
        <v>8877.4429579226362</v>
      </c>
      <c r="AC625" s="34">
        <v>10898.45</v>
      </c>
      <c r="AD625" s="34">
        <v>81.680385948437504</v>
      </c>
      <c r="AE625" s="34">
        <v>0</v>
      </c>
      <c r="AF625" s="34">
        <v>21712.089878517036</v>
      </c>
      <c r="AG625" s="136">
        <v>34657</v>
      </c>
      <c r="AH625" s="34">
        <v>36400.699999999997</v>
      </c>
      <c r="AI625" s="34">
        <v>0</v>
      </c>
      <c r="AJ625" s="34">
        <v>1743.7</v>
      </c>
      <c r="AK625" s="34">
        <v>1743.7</v>
      </c>
      <c r="AL625" s="34">
        <v>34657</v>
      </c>
      <c r="AM625" s="34">
        <v>34657</v>
      </c>
      <c r="AN625" s="34">
        <v>0</v>
      </c>
      <c r="AO625" s="34">
        <v>61371.753072999985</v>
      </c>
      <c r="AP625" s="34">
        <v>59628.053072999988</v>
      </c>
      <c r="AQ625" s="34">
        <v>1743.6999999999971</v>
      </c>
      <c r="AR625" s="34">
        <v>-47244</v>
      </c>
      <c r="AS625" s="34">
        <v>0</v>
      </c>
    </row>
    <row r="626" spans="2:45" s="1" customFormat="1" ht="12.75" x14ac:dyDescent="0.2">
      <c r="B626" s="31" t="s">
        <v>3798</v>
      </c>
      <c r="C626" s="32" t="s">
        <v>285</v>
      </c>
      <c r="D626" s="31" t="s">
        <v>286</v>
      </c>
      <c r="E626" s="31" t="s">
        <v>13</v>
      </c>
      <c r="F626" s="31" t="s">
        <v>11</v>
      </c>
      <c r="G626" s="31" t="s">
        <v>18</v>
      </c>
      <c r="H626" s="31" t="s">
        <v>32</v>
      </c>
      <c r="I626" s="31" t="s">
        <v>10</v>
      </c>
      <c r="J626" s="31" t="s">
        <v>12</v>
      </c>
      <c r="K626" s="31" t="s">
        <v>287</v>
      </c>
      <c r="L626" s="33">
        <v>2938</v>
      </c>
      <c r="M626" s="150">
        <v>91424.059240000002</v>
      </c>
      <c r="N626" s="34">
        <v>-3053</v>
      </c>
      <c r="O626" s="34">
        <v>0</v>
      </c>
      <c r="P626" s="30">
        <v>103206.05924</v>
      </c>
      <c r="Q626" s="35">
        <v>4924.0871379999999</v>
      </c>
      <c r="R626" s="36">
        <v>0</v>
      </c>
      <c r="S626" s="36">
        <v>3565.009065144226</v>
      </c>
      <c r="T626" s="36">
        <v>2310.990934855774</v>
      </c>
      <c r="U626" s="37">
        <v>5876.0316863489907</v>
      </c>
      <c r="V626" s="38">
        <v>10800.118824348991</v>
      </c>
      <c r="W626" s="34">
        <v>114006.17806434899</v>
      </c>
      <c r="X626" s="34">
        <v>6684.3919971442228</v>
      </c>
      <c r="Y626" s="33">
        <v>107321.78606720477</v>
      </c>
      <c r="Z626" s="144">
        <v>0</v>
      </c>
      <c r="AA626" s="34">
        <v>8092.5889957337804</v>
      </c>
      <c r="AB626" s="34">
        <v>11726.94507585734</v>
      </c>
      <c r="AC626" s="34">
        <v>21595.82</v>
      </c>
      <c r="AD626" s="34">
        <v>2844.2727397048402</v>
      </c>
      <c r="AE626" s="34">
        <v>0</v>
      </c>
      <c r="AF626" s="34">
        <v>44259.626811295966</v>
      </c>
      <c r="AG626" s="136">
        <v>72904</v>
      </c>
      <c r="AH626" s="34">
        <v>73212</v>
      </c>
      <c r="AI626" s="34">
        <v>0</v>
      </c>
      <c r="AJ626" s="34">
        <v>308</v>
      </c>
      <c r="AK626" s="34">
        <v>308</v>
      </c>
      <c r="AL626" s="34">
        <v>72904</v>
      </c>
      <c r="AM626" s="34">
        <v>72904</v>
      </c>
      <c r="AN626" s="34">
        <v>0</v>
      </c>
      <c r="AO626" s="34">
        <v>103206.05924</v>
      </c>
      <c r="AP626" s="34">
        <v>102898.05924</v>
      </c>
      <c r="AQ626" s="34">
        <v>308</v>
      </c>
      <c r="AR626" s="34">
        <v>-3053</v>
      </c>
      <c r="AS626" s="34">
        <v>0</v>
      </c>
    </row>
    <row r="627" spans="2:45" s="1" customFormat="1" ht="12.75" x14ac:dyDescent="0.2">
      <c r="B627" s="31" t="s">
        <v>3798</v>
      </c>
      <c r="C627" s="32" t="s">
        <v>1758</v>
      </c>
      <c r="D627" s="31" t="s">
        <v>1759</v>
      </c>
      <c r="E627" s="31" t="s">
        <v>13</v>
      </c>
      <c r="F627" s="31" t="s">
        <v>11</v>
      </c>
      <c r="G627" s="31" t="s">
        <v>18</v>
      </c>
      <c r="H627" s="31" t="s">
        <v>32</v>
      </c>
      <c r="I627" s="31" t="s">
        <v>10</v>
      </c>
      <c r="J627" s="31" t="s">
        <v>14</v>
      </c>
      <c r="K627" s="31" t="s">
        <v>1760</v>
      </c>
      <c r="L627" s="33">
        <v>5823</v>
      </c>
      <c r="M627" s="150">
        <v>145148.23152500001</v>
      </c>
      <c r="N627" s="34">
        <v>-47935</v>
      </c>
      <c r="O627" s="34">
        <v>14464.717066102057</v>
      </c>
      <c r="P627" s="30">
        <v>158657.631525</v>
      </c>
      <c r="Q627" s="35">
        <v>6782.6623829999999</v>
      </c>
      <c r="R627" s="36">
        <v>0</v>
      </c>
      <c r="S627" s="36">
        <v>7408.6068022885593</v>
      </c>
      <c r="T627" s="36">
        <v>4237.3931977114407</v>
      </c>
      <c r="U627" s="37">
        <v>11646.062801092639</v>
      </c>
      <c r="V627" s="38">
        <v>18428.72518409264</v>
      </c>
      <c r="W627" s="34">
        <v>177086.35670909265</v>
      </c>
      <c r="X627" s="34">
        <v>13891.137754288589</v>
      </c>
      <c r="Y627" s="33">
        <v>163195.21895480406</v>
      </c>
      <c r="Z627" s="144">
        <v>0</v>
      </c>
      <c r="AA627" s="34">
        <v>13741.870351942245</v>
      </c>
      <c r="AB627" s="34">
        <v>44928.623052200899</v>
      </c>
      <c r="AC627" s="34">
        <v>24408.34</v>
      </c>
      <c r="AD627" s="34">
        <v>2096.2839887249997</v>
      </c>
      <c r="AE627" s="34">
        <v>1506.56</v>
      </c>
      <c r="AF627" s="34">
        <v>86681.677392868136</v>
      </c>
      <c r="AG627" s="136">
        <v>93887</v>
      </c>
      <c r="AH627" s="34">
        <v>101860.4</v>
      </c>
      <c r="AI627" s="34">
        <v>0</v>
      </c>
      <c r="AJ627" s="34">
        <v>7973.4000000000005</v>
      </c>
      <c r="AK627" s="34">
        <v>7973.4000000000005</v>
      </c>
      <c r="AL627" s="34">
        <v>93887</v>
      </c>
      <c r="AM627" s="34">
        <v>93887</v>
      </c>
      <c r="AN627" s="34">
        <v>0</v>
      </c>
      <c r="AO627" s="34">
        <v>158657.631525</v>
      </c>
      <c r="AP627" s="34">
        <v>150684.23152500001</v>
      </c>
      <c r="AQ627" s="34">
        <v>7973.3999999999942</v>
      </c>
      <c r="AR627" s="34">
        <v>-47935</v>
      </c>
      <c r="AS627" s="34">
        <v>0</v>
      </c>
    </row>
    <row r="628" spans="2:45" s="1" customFormat="1" ht="12.75" x14ac:dyDescent="0.2">
      <c r="B628" s="31" t="s">
        <v>3798</v>
      </c>
      <c r="C628" s="32" t="s">
        <v>3179</v>
      </c>
      <c r="D628" s="31" t="s">
        <v>3180</v>
      </c>
      <c r="E628" s="31" t="s">
        <v>13</v>
      </c>
      <c r="F628" s="31" t="s">
        <v>11</v>
      </c>
      <c r="G628" s="31" t="s">
        <v>18</v>
      </c>
      <c r="H628" s="31" t="s">
        <v>32</v>
      </c>
      <c r="I628" s="31" t="s">
        <v>10</v>
      </c>
      <c r="J628" s="31" t="s">
        <v>22</v>
      </c>
      <c r="K628" s="31" t="s">
        <v>3181</v>
      </c>
      <c r="L628" s="33">
        <v>748</v>
      </c>
      <c r="M628" s="150">
        <v>28343.554116000003</v>
      </c>
      <c r="N628" s="34">
        <v>-11908</v>
      </c>
      <c r="O628" s="34">
        <v>11408</v>
      </c>
      <c r="P628" s="30">
        <v>24251.742116000001</v>
      </c>
      <c r="Q628" s="35">
        <v>2120.1278980000002</v>
      </c>
      <c r="R628" s="36">
        <v>0</v>
      </c>
      <c r="S628" s="36">
        <v>894.90121028605802</v>
      </c>
      <c r="T628" s="36">
        <v>601.09878971394198</v>
      </c>
      <c r="U628" s="37">
        <v>1496.008067184835</v>
      </c>
      <c r="V628" s="38">
        <v>3616.1359651848352</v>
      </c>
      <c r="W628" s="34">
        <v>27867.878081184837</v>
      </c>
      <c r="X628" s="34">
        <v>1677.9397692860621</v>
      </c>
      <c r="Y628" s="33">
        <v>26189.938311898775</v>
      </c>
      <c r="Z628" s="144">
        <v>0</v>
      </c>
      <c r="AA628" s="34">
        <v>695.85514116957825</v>
      </c>
      <c r="AB628" s="34">
        <v>6057.3609705384088</v>
      </c>
      <c r="AC628" s="34">
        <v>3707.2200000000003</v>
      </c>
      <c r="AD628" s="34">
        <v>0</v>
      </c>
      <c r="AE628" s="34">
        <v>0</v>
      </c>
      <c r="AF628" s="34">
        <v>10460.436111707986</v>
      </c>
      <c r="AG628" s="136">
        <v>3866</v>
      </c>
      <c r="AH628" s="34">
        <v>7816.1879999999992</v>
      </c>
      <c r="AI628" s="34">
        <v>0</v>
      </c>
      <c r="AJ628" s="34">
        <v>500</v>
      </c>
      <c r="AK628" s="34">
        <v>500</v>
      </c>
      <c r="AL628" s="34">
        <v>3866</v>
      </c>
      <c r="AM628" s="34">
        <v>7316.1879999999992</v>
      </c>
      <c r="AN628" s="34">
        <v>3450.1879999999992</v>
      </c>
      <c r="AO628" s="34">
        <v>24251.742116000001</v>
      </c>
      <c r="AP628" s="34">
        <v>20301.554116000003</v>
      </c>
      <c r="AQ628" s="34">
        <v>3950.1879999999983</v>
      </c>
      <c r="AR628" s="34">
        <v>-11908</v>
      </c>
      <c r="AS628" s="34">
        <v>0</v>
      </c>
    </row>
    <row r="629" spans="2:45" s="1" customFormat="1" ht="12.75" x14ac:dyDescent="0.2">
      <c r="B629" s="31" t="s">
        <v>3798</v>
      </c>
      <c r="C629" s="32" t="s">
        <v>435</v>
      </c>
      <c r="D629" s="31" t="s">
        <v>436</v>
      </c>
      <c r="E629" s="31" t="s">
        <v>13</v>
      </c>
      <c r="F629" s="31" t="s">
        <v>11</v>
      </c>
      <c r="G629" s="31" t="s">
        <v>18</v>
      </c>
      <c r="H629" s="31" t="s">
        <v>32</v>
      </c>
      <c r="I629" s="31" t="s">
        <v>10</v>
      </c>
      <c r="J629" s="31" t="s">
        <v>12</v>
      </c>
      <c r="K629" s="31" t="s">
        <v>437</v>
      </c>
      <c r="L629" s="33">
        <v>1540</v>
      </c>
      <c r="M629" s="150">
        <v>45380.707537999995</v>
      </c>
      <c r="N629" s="34">
        <v>-79809</v>
      </c>
      <c r="O629" s="34">
        <v>60278.251410313576</v>
      </c>
      <c r="P629" s="30">
        <v>-13086.892462000007</v>
      </c>
      <c r="Q629" s="35">
        <v>4177.353059</v>
      </c>
      <c r="R629" s="36">
        <v>13086.892462000007</v>
      </c>
      <c r="S629" s="36">
        <v>1367.2540937148108</v>
      </c>
      <c r="T629" s="36">
        <v>47461.230831739827</v>
      </c>
      <c r="U629" s="37">
        <v>61915.7112663273</v>
      </c>
      <c r="V629" s="38">
        <v>66093.064325327301</v>
      </c>
      <c r="W629" s="34">
        <v>66093.064325327301</v>
      </c>
      <c r="X629" s="34">
        <v>59860.847109028378</v>
      </c>
      <c r="Y629" s="33">
        <v>6232.2172162989227</v>
      </c>
      <c r="Z629" s="144">
        <v>0</v>
      </c>
      <c r="AA629" s="34">
        <v>2258.4451406401713</v>
      </c>
      <c r="AB629" s="34">
        <v>6966.2149846327584</v>
      </c>
      <c r="AC629" s="34">
        <v>6455.24</v>
      </c>
      <c r="AD629" s="34">
        <v>214.15787539999997</v>
      </c>
      <c r="AE629" s="34">
        <v>104.26</v>
      </c>
      <c r="AF629" s="34">
        <v>15998.318000672931</v>
      </c>
      <c r="AG629" s="136">
        <v>12663</v>
      </c>
      <c r="AH629" s="34">
        <v>21341.399999999998</v>
      </c>
      <c r="AI629" s="34">
        <v>0</v>
      </c>
      <c r="AJ629" s="34">
        <v>4108.8</v>
      </c>
      <c r="AK629" s="34">
        <v>4108.8</v>
      </c>
      <c r="AL629" s="34">
        <v>12663</v>
      </c>
      <c r="AM629" s="34">
        <v>17232.599999999999</v>
      </c>
      <c r="AN629" s="34">
        <v>4569.5999999999985</v>
      </c>
      <c r="AO629" s="34">
        <v>-13086.892462000007</v>
      </c>
      <c r="AP629" s="34">
        <v>-21765.292462000005</v>
      </c>
      <c r="AQ629" s="34">
        <v>8678.3999999999978</v>
      </c>
      <c r="AR629" s="34">
        <v>-79809</v>
      </c>
      <c r="AS629" s="34">
        <v>0</v>
      </c>
    </row>
    <row r="630" spans="2:45" s="1" customFormat="1" ht="12.75" x14ac:dyDescent="0.2">
      <c r="B630" s="31" t="s">
        <v>3798</v>
      </c>
      <c r="C630" s="32" t="s">
        <v>510</v>
      </c>
      <c r="D630" s="31" t="s">
        <v>511</v>
      </c>
      <c r="E630" s="31" t="s">
        <v>13</v>
      </c>
      <c r="F630" s="31" t="s">
        <v>11</v>
      </c>
      <c r="G630" s="31" t="s">
        <v>18</v>
      </c>
      <c r="H630" s="31" t="s">
        <v>32</v>
      </c>
      <c r="I630" s="31" t="s">
        <v>10</v>
      </c>
      <c r="J630" s="31" t="s">
        <v>22</v>
      </c>
      <c r="K630" s="31" t="s">
        <v>512</v>
      </c>
      <c r="L630" s="33">
        <v>611</v>
      </c>
      <c r="M630" s="150">
        <v>182670.106853</v>
      </c>
      <c r="N630" s="34">
        <v>-107757</v>
      </c>
      <c r="O630" s="34">
        <v>52951.839168260281</v>
      </c>
      <c r="P630" s="30">
        <v>22377.206853000011</v>
      </c>
      <c r="Q630" s="35">
        <v>3455.7522909999998</v>
      </c>
      <c r="R630" s="36">
        <v>0</v>
      </c>
      <c r="S630" s="36">
        <v>0</v>
      </c>
      <c r="T630" s="36">
        <v>22219.678351370327</v>
      </c>
      <c r="U630" s="37">
        <v>22219.798171057646</v>
      </c>
      <c r="V630" s="38">
        <v>25675.550462057647</v>
      </c>
      <c r="W630" s="34">
        <v>48052.757315057657</v>
      </c>
      <c r="X630" s="34">
        <v>27118.880024260267</v>
      </c>
      <c r="Y630" s="33">
        <v>20933.877290797391</v>
      </c>
      <c r="Z630" s="144">
        <v>0</v>
      </c>
      <c r="AA630" s="34">
        <v>6724.2135207749097</v>
      </c>
      <c r="AB630" s="34">
        <v>9530.4776947837036</v>
      </c>
      <c r="AC630" s="34">
        <v>2561.14</v>
      </c>
      <c r="AD630" s="34">
        <v>1834.6415000000004</v>
      </c>
      <c r="AE630" s="34">
        <v>229.84</v>
      </c>
      <c r="AF630" s="34">
        <v>20880.312715558615</v>
      </c>
      <c r="AG630" s="136">
        <v>36305</v>
      </c>
      <c r="AH630" s="34">
        <v>43743.1</v>
      </c>
      <c r="AI630" s="34">
        <v>0</v>
      </c>
      <c r="AJ630" s="34">
        <v>7438.1</v>
      </c>
      <c r="AK630" s="34">
        <v>7438.1</v>
      </c>
      <c r="AL630" s="34">
        <v>36305</v>
      </c>
      <c r="AM630" s="34">
        <v>36305</v>
      </c>
      <c r="AN630" s="34">
        <v>0</v>
      </c>
      <c r="AO630" s="34">
        <v>22377.206853000011</v>
      </c>
      <c r="AP630" s="34">
        <v>14939.10685300001</v>
      </c>
      <c r="AQ630" s="34">
        <v>7438.0999999999985</v>
      </c>
      <c r="AR630" s="34">
        <v>-107757</v>
      </c>
      <c r="AS630" s="34">
        <v>0</v>
      </c>
    </row>
    <row r="631" spans="2:45" s="1" customFormat="1" ht="12.75" x14ac:dyDescent="0.2">
      <c r="B631" s="31" t="s">
        <v>3798</v>
      </c>
      <c r="C631" s="32" t="s">
        <v>1458</v>
      </c>
      <c r="D631" s="31" t="s">
        <v>1459</v>
      </c>
      <c r="E631" s="31" t="s">
        <v>13</v>
      </c>
      <c r="F631" s="31" t="s">
        <v>11</v>
      </c>
      <c r="G631" s="31" t="s">
        <v>18</v>
      </c>
      <c r="H631" s="31" t="s">
        <v>32</v>
      </c>
      <c r="I631" s="31" t="s">
        <v>10</v>
      </c>
      <c r="J631" s="31" t="s">
        <v>22</v>
      </c>
      <c r="K631" s="31" t="s">
        <v>1460</v>
      </c>
      <c r="L631" s="33">
        <v>366</v>
      </c>
      <c r="M631" s="150">
        <v>46273.561554999993</v>
      </c>
      <c r="N631" s="34">
        <v>-7796</v>
      </c>
      <c r="O631" s="34">
        <v>2325.3551706714593</v>
      </c>
      <c r="P631" s="30">
        <v>37452.763710499989</v>
      </c>
      <c r="Q631" s="35">
        <v>1330.8703419999999</v>
      </c>
      <c r="R631" s="36">
        <v>0</v>
      </c>
      <c r="S631" s="36">
        <v>299.55818628582932</v>
      </c>
      <c r="T631" s="36">
        <v>432.44181371417068</v>
      </c>
      <c r="U631" s="37">
        <v>732.00394731236577</v>
      </c>
      <c r="V631" s="38">
        <v>2062.8742893123658</v>
      </c>
      <c r="W631" s="34">
        <v>39515.637999812352</v>
      </c>
      <c r="X631" s="34">
        <v>561.67159928582259</v>
      </c>
      <c r="Y631" s="33">
        <v>38953.966400526529</v>
      </c>
      <c r="Z631" s="144">
        <v>0</v>
      </c>
      <c r="AA631" s="34">
        <v>2288.6827218093849</v>
      </c>
      <c r="AB631" s="34">
        <v>5825.4559771174254</v>
      </c>
      <c r="AC631" s="34">
        <v>2923.12</v>
      </c>
      <c r="AD631" s="34">
        <v>913.04</v>
      </c>
      <c r="AE631" s="34">
        <v>398.99</v>
      </c>
      <c r="AF631" s="34">
        <v>12349.28869892681</v>
      </c>
      <c r="AG631" s="136">
        <v>0</v>
      </c>
      <c r="AH631" s="34">
        <v>8207.2021554999992</v>
      </c>
      <c r="AI631" s="34">
        <v>0</v>
      </c>
      <c r="AJ631" s="34">
        <v>4627.3561554999997</v>
      </c>
      <c r="AK631" s="34">
        <v>4627.3561554999997</v>
      </c>
      <c r="AL631" s="34">
        <v>0</v>
      </c>
      <c r="AM631" s="34">
        <v>3579.8459999999995</v>
      </c>
      <c r="AN631" s="34">
        <v>3579.8459999999995</v>
      </c>
      <c r="AO631" s="34">
        <v>37452.763710499989</v>
      </c>
      <c r="AP631" s="34">
        <v>29245.561554999993</v>
      </c>
      <c r="AQ631" s="34">
        <v>8207.2021554999956</v>
      </c>
      <c r="AR631" s="34">
        <v>-7796</v>
      </c>
      <c r="AS631" s="34">
        <v>0</v>
      </c>
    </row>
    <row r="632" spans="2:45" s="1" customFormat="1" ht="12.75" x14ac:dyDescent="0.2">
      <c r="B632" s="31" t="s">
        <v>3798</v>
      </c>
      <c r="C632" s="32" t="s">
        <v>2162</v>
      </c>
      <c r="D632" s="31" t="s">
        <v>2163</v>
      </c>
      <c r="E632" s="31" t="s">
        <v>13</v>
      </c>
      <c r="F632" s="31" t="s">
        <v>11</v>
      </c>
      <c r="G632" s="31" t="s">
        <v>18</v>
      </c>
      <c r="H632" s="31" t="s">
        <v>32</v>
      </c>
      <c r="I632" s="31" t="s">
        <v>10</v>
      </c>
      <c r="J632" s="31" t="s">
        <v>22</v>
      </c>
      <c r="K632" s="31" t="s">
        <v>2164</v>
      </c>
      <c r="L632" s="33">
        <v>502</v>
      </c>
      <c r="M632" s="150">
        <v>22272.658042999999</v>
      </c>
      <c r="N632" s="34">
        <v>-1792</v>
      </c>
      <c r="O632" s="34">
        <v>803.90545944475434</v>
      </c>
      <c r="P632" s="30">
        <v>21380.358043</v>
      </c>
      <c r="Q632" s="35">
        <v>2068.3056889999998</v>
      </c>
      <c r="R632" s="36">
        <v>0</v>
      </c>
      <c r="S632" s="36">
        <v>82.841933714317534</v>
      </c>
      <c r="T632" s="36">
        <v>921.15806628568248</v>
      </c>
      <c r="U632" s="37">
        <v>1004.0054140732449</v>
      </c>
      <c r="V632" s="38">
        <v>3072.3111030732448</v>
      </c>
      <c r="W632" s="34">
        <v>24452.669146073244</v>
      </c>
      <c r="X632" s="34">
        <v>155.32862571431178</v>
      </c>
      <c r="Y632" s="33">
        <v>24297.340520358932</v>
      </c>
      <c r="Z632" s="144">
        <v>0</v>
      </c>
      <c r="AA632" s="34">
        <v>800.50007495047612</v>
      </c>
      <c r="AB632" s="34">
        <v>2791.8615434967578</v>
      </c>
      <c r="AC632" s="34">
        <v>5410.16</v>
      </c>
      <c r="AD632" s="34">
        <v>0</v>
      </c>
      <c r="AE632" s="34">
        <v>0</v>
      </c>
      <c r="AF632" s="34">
        <v>9002.5216184472338</v>
      </c>
      <c r="AG632" s="136">
        <v>11123</v>
      </c>
      <c r="AH632" s="34">
        <v>11778.7</v>
      </c>
      <c r="AI632" s="34">
        <v>0</v>
      </c>
      <c r="AJ632" s="34">
        <v>655.7</v>
      </c>
      <c r="AK632" s="34">
        <v>655.7</v>
      </c>
      <c r="AL632" s="34">
        <v>11123</v>
      </c>
      <c r="AM632" s="34">
        <v>11123</v>
      </c>
      <c r="AN632" s="34">
        <v>0</v>
      </c>
      <c r="AO632" s="34">
        <v>21380.358043</v>
      </c>
      <c r="AP632" s="34">
        <v>20724.658042999999</v>
      </c>
      <c r="AQ632" s="34">
        <v>655.70000000000073</v>
      </c>
      <c r="AR632" s="34">
        <v>-1792</v>
      </c>
      <c r="AS632" s="34">
        <v>0</v>
      </c>
    </row>
    <row r="633" spans="2:45" s="1" customFormat="1" ht="12.75" x14ac:dyDescent="0.2">
      <c r="B633" s="31" t="s">
        <v>3798</v>
      </c>
      <c r="C633" s="32" t="s">
        <v>888</v>
      </c>
      <c r="D633" s="31" t="s">
        <v>889</v>
      </c>
      <c r="E633" s="31" t="s">
        <v>13</v>
      </c>
      <c r="F633" s="31" t="s">
        <v>11</v>
      </c>
      <c r="G633" s="31" t="s">
        <v>18</v>
      </c>
      <c r="H633" s="31" t="s">
        <v>25</v>
      </c>
      <c r="I633" s="31" t="s">
        <v>10</v>
      </c>
      <c r="J633" s="31" t="s">
        <v>12</v>
      </c>
      <c r="K633" s="31" t="s">
        <v>890</v>
      </c>
      <c r="L633" s="33">
        <v>1563</v>
      </c>
      <c r="M633" s="150">
        <v>66877.865707999998</v>
      </c>
      <c r="N633" s="34">
        <v>-4618</v>
      </c>
      <c r="O633" s="34">
        <v>0</v>
      </c>
      <c r="P633" s="30">
        <v>38541.265707999992</v>
      </c>
      <c r="Q633" s="35">
        <v>5451.197897</v>
      </c>
      <c r="R633" s="36">
        <v>0</v>
      </c>
      <c r="S633" s="36">
        <v>2952.5908582868483</v>
      </c>
      <c r="T633" s="36">
        <v>173.40914171315171</v>
      </c>
      <c r="U633" s="37">
        <v>3126.0168569651028</v>
      </c>
      <c r="V633" s="38">
        <v>8577.2147539651032</v>
      </c>
      <c r="W633" s="34">
        <v>47118.480461965097</v>
      </c>
      <c r="X633" s="34">
        <v>5536.107859286858</v>
      </c>
      <c r="Y633" s="33">
        <v>41582.372602678239</v>
      </c>
      <c r="Z633" s="144">
        <v>1763.9929920646177</v>
      </c>
      <c r="AA633" s="34">
        <v>1224.151279154991</v>
      </c>
      <c r="AB633" s="34">
        <v>7690.7542245870736</v>
      </c>
      <c r="AC633" s="34">
        <v>6551.65</v>
      </c>
      <c r="AD633" s="34">
        <v>1961</v>
      </c>
      <c r="AE633" s="34">
        <v>0</v>
      </c>
      <c r="AF633" s="34">
        <v>19191.548495806681</v>
      </c>
      <c r="AG633" s="136">
        <v>22389</v>
      </c>
      <c r="AH633" s="34">
        <v>27012.400000000001</v>
      </c>
      <c r="AI633" s="34">
        <v>0</v>
      </c>
      <c r="AJ633" s="34">
        <v>4623.4000000000005</v>
      </c>
      <c r="AK633" s="34">
        <v>4623.4000000000005</v>
      </c>
      <c r="AL633" s="34">
        <v>22389</v>
      </c>
      <c r="AM633" s="34">
        <v>22389</v>
      </c>
      <c r="AN633" s="34">
        <v>0</v>
      </c>
      <c r="AO633" s="34">
        <v>38541.265707999992</v>
      </c>
      <c r="AP633" s="34">
        <v>33917.86570799999</v>
      </c>
      <c r="AQ633" s="34">
        <v>4623.4000000000015</v>
      </c>
      <c r="AR633" s="34">
        <v>-4618</v>
      </c>
      <c r="AS633" s="34">
        <v>0</v>
      </c>
    </row>
    <row r="634" spans="2:45" s="1" customFormat="1" ht="12.75" x14ac:dyDescent="0.2">
      <c r="B634" s="31" t="s">
        <v>3798</v>
      </c>
      <c r="C634" s="32" t="s">
        <v>2873</v>
      </c>
      <c r="D634" s="31" t="s">
        <v>2874</v>
      </c>
      <c r="E634" s="31" t="s">
        <v>13</v>
      </c>
      <c r="F634" s="31" t="s">
        <v>11</v>
      </c>
      <c r="G634" s="31" t="s">
        <v>18</v>
      </c>
      <c r="H634" s="31" t="s">
        <v>25</v>
      </c>
      <c r="I634" s="31" t="s">
        <v>10</v>
      </c>
      <c r="J634" s="31" t="s">
        <v>22</v>
      </c>
      <c r="K634" s="31" t="s">
        <v>2875</v>
      </c>
      <c r="L634" s="33">
        <v>953</v>
      </c>
      <c r="M634" s="150">
        <v>49724.115974</v>
      </c>
      <c r="N634" s="34">
        <v>-7689</v>
      </c>
      <c r="O634" s="34">
        <v>2847.1560920721031</v>
      </c>
      <c r="P634" s="30">
        <v>51711.008973999997</v>
      </c>
      <c r="Q634" s="35">
        <v>822.60444399999994</v>
      </c>
      <c r="R634" s="36">
        <v>0</v>
      </c>
      <c r="S634" s="36">
        <v>935.13334742893051</v>
      </c>
      <c r="T634" s="36">
        <v>970.86665257106949</v>
      </c>
      <c r="U634" s="37">
        <v>1906.01027811116</v>
      </c>
      <c r="V634" s="38">
        <v>2728.6147221111601</v>
      </c>
      <c r="W634" s="34">
        <v>54439.623696111157</v>
      </c>
      <c r="X634" s="34">
        <v>1753.3750264289265</v>
      </c>
      <c r="Y634" s="33">
        <v>52686.248669682231</v>
      </c>
      <c r="Z634" s="144">
        <v>5678.3876352565521</v>
      </c>
      <c r="AA634" s="34">
        <v>2207.2096826347342</v>
      </c>
      <c r="AB634" s="34">
        <v>7529.8770375720514</v>
      </c>
      <c r="AC634" s="34">
        <v>3994.7</v>
      </c>
      <c r="AD634" s="34">
        <v>517.57827996874994</v>
      </c>
      <c r="AE634" s="34">
        <v>7383.59</v>
      </c>
      <c r="AF634" s="34">
        <v>27311.342635432091</v>
      </c>
      <c r="AG634" s="136">
        <v>0</v>
      </c>
      <c r="AH634" s="34">
        <v>9675.893</v>
      </c>
      <c r="AI634" s="34">
        <v>0</v>
      </c>
      <c r="AJ634" s="34">
        <v>354.6</v>
      </c>
      <c r="AK634" s="34">
        <v>354.6</v>
      </c>
      <c r="AL634" s="34">
        <v>0</v>
      </c>
      <c r="AM634" s="34">
        <v>9321.2929999999997</v>
      </c>
      <c r="AN634" s="34">
        <v>9321.2929999999997</v>
      </c>
      <c r="AO634" s="34">
        <v>51711.008973999997</v>
      </c>
      <c r="AP634" s="34">
        <v>42035.115974</v>
      </c>
      <c r="AQ634" s="34">
        <v>9675.8929999999964</v>
      </c>
      <c r="AR634" s="34">
        <v>-7689</v>
      </c>
      <c r="AS634" s="34">
        <v>0</v>
      </c>
    </row>
    <row r="635" spans="2:45" s="1" customFormat="1" ht="12.75" x14ac:dyDescent="0.2">
      <c r="B635" s="31" t="s">
        <v>3798</v>
      </c>
      <c r="C635" s="32" t="s">
        <v>1049</v>
      </c>
      <c r="D635" s="31" t="s">
        <v>1050</v>
      </c>
      <c r="E635" s="31" t="s">
        <v>13</v>
      </c>
      <c r="F635" s="31" t="s">
        <v>11</v>
      </c>
      <c r="G635" s="31" t="s">
        <v>18</v>
      </c>
      <c r="H635" s="31" t="s">
        <v>25</v>
      </c>
      <c r="I635" s="31" t="s">
        <v>10</v>
      </c>
      <c r="J635" s="31" t="s">
        <v>12</v>
      </c>
      <c r="K635" s="31" t="s">
        <v>1051</v>
      </c>
      <c r="L635" s="33">
        <v>2155</v>
      </c>
      <c r="M635" s="150">
        <v>76954.426110999993</v>
      </c>
      <c r="N635" s="34">
        <v>21247</v>
      </c>
      <c r="O635" s="34">
        <v>0</v>
      </c>
      <c r="P635" s="30">
        <v>132160.42611100001</v>
      </c>
      <c r="Q635" s="35">
        <v>1456.124718</v>
      </c>
      <c r="R635" s="36">
        <v>0</v>
      </c>
      <c r="S635" s="36">
        <v>1063.4544902861228</v>
      </c>
      <c r="T635" s="36">
        <v>3246.5455097138774</v>
      </c>
      <c r="U635" s="37">
        <v>4310.0232416889294</v>
      </c>
      <c r="V635" s="38">
        <v>5766.1479596889294</v>
      </c>
      <c r="W635" s="34">
        <v>137926.57407068895</v>
      </c>
      <c r="X635" s="34">
        <v>1993.9771692861104</v>
      </c>
      <c r="Y635" s="33">
        <v>135932.59690140284</v>
      </c>
      <c r="Z635" s="144">
        <v>0</v>
      </c>
      <c r="AA635" s="34">
        <v>4442.7101721492818</v>
      </c>
      <c r="AB635" s="34">
        <v>14757.433036065846</v>
      </c>
      <c r="AC635" s="34">
        <v>9033.14</v>
      </c>
      <c r="AD635" s="34">
        <v>2214</v>
      </c>
      <c r="AE635" s="34">
        <v>1336.11</v>
      </c>
      <c r="AF635" s="34">
        <v>31783.39320821513</v>
      </c>
      <c r="AG635" s="136">
        <v>33959</v>
      </c>
      <c r="AH635" s="34">
        <v>33959</v>
      </c>
      <c r="AI635" s="34">
        <v>0</v>
      </c>
      <c r="AJ635" s="34">
        <v>0</v>
      </c>
      <c r="AK635" s="34">
        <v>0</v>
      </c>
      <c r="AL635" s="34">
        <v>33959</v>
      </c>
      <c r="AM635" s="34">
        <v>33959</v>
      </c>
      <c r="AN635" s="34">
        <v>0</v>
      </c>
      <c r="AO635" s="34">
        <v>132160.42611100001</v>
      </c>
      <c r="AP635" s="34">
        <v>132160.42611100001</v>
      </c>
      <c r="AQ635" s="34">
        <v>0</v>
      </c>
      <c r="AR635" s="34">
        <v>21247</v>
      </c>
      <c r="AS635" s="34">
        <v>0</v>
      </c>
    </row>
    <row r="636" spans="2:45" s="1" customFormat="1" ht="12.75" x14ac:dyDescent="0.2">
      <c r="B636" s="31" t="s">
        <v>3798</v>
      </c>
      <c r="C636" s="32" t="s">
        <v>3305</v>
      </c>
      <c r="D636" s="31" t="s">
        <v>3306</v>
      </c>
      <c r="E636" s="31" t="s">
        <v>13</v>
      </c>
      <c r="F636" s="31" t="s">
        <v>11</v>
      </c>
      <c r="G636" s="31" t="s">
        <v>18</v>
      </c>
      <c r="H636" s="31" t="s">
        <v>25</v>
      </c>
      <c r="I636" s="31" t="s">
        <v>10</v>
      </c>
      <c r="J636" s="31" t="s">
        <v>21</v>
      </c>
      <c r="K636" s="31" t="s">
        <v>3307</v>
      </c>
      <c r="L636" s="33">
        <v>13788</v>
      </c>
      <c r="M636" s="150">
        <v>1023610.3585330001</v>
      </c>
      <c r="N636" s="34">
        <v>-937387</v>
      </c>
      <c r="O636" s="34">
        <v>431244.81905172433</v>
      </c>
      <c r="P636" s="30">
        <v>-16213.641466999892</v>
      </c>
      <c r="Q636" s="35">
        <v>92080.149791999997</v>
      </c>
      <c r="R636" s="36">
        <v>16213.641466999892</v>
      </c>
      <c r="S636" s="36">
        <v>34415.274244584645</v>
      </c>
      <c r="T636" s="36">
        <v>307999.35612236254</v>
      </c>
      <c r="U636" s="37">
        <v>358630.20573806204</v>
      </c>
      <c r="V636" s="38">
        <v>450710.35553006205</v>
      </c>
      <c r="W636" s="34">
        <v>450710.35553006205</v>
      </c>
      <c r="X636" s="34">
        <v>433806.67343230901</v>
      </c>
      <c r="Y636" s="33">
        <v>16903.682097753044</v>
      </c>
      <c r="Z636" s="144">
        <v>11638.809586949323</v>
      </c>
      <c r="AA636" s="34">
        <v>159165.54540224696</v>
      </c>
      <c r="AB636" s="34">
        <v>144510.16377949304</v>
      </c>
      <c r="AC636" s="34">
        <v>57795.34</v>
      </c>
      <c r="AD636" s="34">
        <v>69022.523148576802</v>
      </c>
      <c r="AE636" s="34">
        <v>22023.95</v>
      </c>
      <c r="AF636" s="34">
        <v>464156.33191726613</v>
      </c>
      <c r="AG636" s="136">
        <v>613182</v>
      </c>
      <c r="AH636" s="34">
        <v>620174</v>
      </c>
      <c r="AI636" s="34">
        <v>44558</v>
      </c>
      <c r="AJ636" s="34">
        <v>51550</v>
      </c>
      <c r="AK636" s="34">
        <v>6992</v>
      </c>
      <c r="AL636" s="34">
        <v>568624</v>
      </c>
      <c r="AM636" s="34">
        <v>568624</v>
      </c>
      <c r="AN636" s="34">
        <v>0</v>
      </c>
      <c r="AO636" s="34">
        <v>-16213.641466999892</v>
      </c>
      <c r="AP636" s="34">
        <v>-23205.641466999892</v>
      </c>
      <c r="AQ636" s="34">
        <v>6992</v>
      </c>
      <c r="AR636" s="34">
        <v>-937387</v>
      </c>
      <c r="AS636" s="34">
        <v>0</v>
      </c>
    </row>
    <row r="637" spans="2:45" s="1" customFormat="1" ht="12.75" x14ac:dyDescent="0.2">
      <c r="B637" s="31" t="s">
        <v>3798</v>
      </c>
      <c r="C637" s="32" t="s">
        <v>120</v>
      </c>
      <c r="D637" s="31" t="s">
        <v>121</v>
      </c>
      <c r="E637" s="31" t="s">
        <v>13</v>
      </c>
      <c r="F637" s="31" t="s">
        <v>11</v>
      </c>
      <c r="G637" s="31" t="s">
        <v>18</v>
      </c>
      <c r="H637" s="31" t="s">
        <v>25</v>
      </c>
      <c r="I637" s="31" t="s">
        <v>10</v>
      </c>
      <c r="J637" s="31" t="s">
        <v>22</v>
      </c>
      <c r="K637" s="31" t="s">
        <v>122</v>
      </c>
      <c r="L637" s="33">
        <v>758</v>
      </c>
      <c r="M637" s="150">
        <v>35192.709247999999</v>
      </c>
      <c r="N637" s="34">
        <v>-2921</v>
      </c>
      <c r="O637" s="34">
        <v>1221.2504509207893</v>
      </c>
      <c r="P637" s="30">
        <v>-5250.7927520000012</v>
      </c>
      <c r="Q637" s="35">
        <v>4827.1923530000004</v>
      </c>
      <c r="R637" s="36">
        <v>5250.7927520000012</v>
      </c>
      <c r="S637" s="36">
        <v>255.83710628581255</v>
      </c>
      <c r="T637" s="36">
        <v>-215.66299760278434</v>
      </c>
      <c r="U637" s="37">
        <v>5290.995392238925</v>
      </c>
      <c r="V637" s="38">
        <v>10118.187745238925</v>
      </c>
      <c r="W637" s="34">
        <v>10118.187745238925</v>
      </c>
      <c r="X637" s="34">
        <v>479.69457428581336</v>
      </c>
      <c r="Y637" s="33">
        <v>9638.493170953112</v>
      </c>
      <c r="Z637" s="144">
        <v>0</v>
      </c>
      <c r="AA637" s="34">
        <v>1781.9899370765399</v>
      </c>
      <c r="AB637" s="34">
        <v>4989.4809415646741</v>
      </c>
      <c r="AC637" s="34">
        <v>3177.32</v>
      </c>
      <c r="AD637" s="34">
        <v>725.8853347999999</v>
      </c>
      <c r="AE637" s="34">
        <v>0</v>
      </c>
      <c r="AF637" s="34">
        <v>10674.676213441213</v>
      </c>
      <c r="AG637" s="136">
        <v>1333</v>
      </c>
      <c r="AH637" s="34">
        <v>9059.4979999999996</v>
      </c>
      <c r="AI637" s="34">
        <v>0</v>
      </c>
      <c r="AJ637" s="34">
        <v>1645.5</v>
      </c>
      <c r="AK637" s="34">
        <v>1645.5</v>
      </c>
      <c r="AL637" s="34">
        <v>1333</v>
      </c>
      <c r="AM637" s="34">
        <v>7413.9979999999987</v>
      </c>
      <c r="AN637" s="34">
        <v>6080.9979999999987</v>
      </c>
      <c r="AO637" s="34">
        <v>-5250.7927520000012</v>
      </c>
      <c r="AP637" s="34">
        <v>-12977.290752000001</v>
      </c>
      <c r="AQ637" s="34">
        <v>7726.4979999999987</v>
      </c>
      <c r="AR637" s="34">
        <v>-2921</v>
      </c>
      <c r="AS637" s="34">
        <v>0</v>
      </c>
    </row>
    <row r="638" spans="2:45" s="1" customFormat="1" ht="12.75" x14ac:dyDescent="0.2">
      <c r="B638" s="31" t="s">
        <v>3798</v>
      </c>
      <c r="C638" s="32" t="s">
        <v>2297</v>
      </c>
      <c r="D638" s="31" t="s">
        <v>2298</v>
      </c>
      <c r="E638" s="31" t="s">
        <v>13</v>
      </c>
      <c r="F638" s="31" t="s">
        <v>11</v>
      </c>
      <c r="G638" s="31" t="s">
        <v>18</v>
      </c>
      <c r="H638" s="31" t="s">
        <v>25</v>
      </c>
      <c r="I638" s="31" t="s">
        <v>10</v>
      </c>
      <c r="J638" s="31" t="s">
        <v>14</v>
      </c>
      <c r="K638" s="31" t="s">
        <v>2299</v>
      </c>
      <c r="L638" s="33">
        <v>9515</v>
      </c>
      <c r="M638" s="150">
        <v>207552.28332399999</v>
      </c>
      <c r="N638" s="34">
        <v>-179422</v>
      </c>
      <c r="O638" s="34">
        <v>96836.226971678174</v>
      </c>
      <c r="P638" s="30">
        <v>67068.183323999983</v>
      </c>
      <c r="Q638" s="35">
        <v>19823.265286999998</v>
      </c>
      <c r="R638" s="36">
        <v>0</v>
      </c>
      <c r="S638" s="36">
        <v>13802.916049148158</v>
      </c>
      <c r="T638" s="36">
        <v>18271.452545388303</v>
      </c>
      <c r="U638" s="37">
        <v>32074.541555672771</v>
      </c>
      <c r="V638" s="38">
        <v>51897.80684267277</v>
      </c>
      <c r="W638" s="34">
        <v>118965.99016667275</v>
      </c>
      <c r="X638" s="34">
        <v>47902.797495826337</v>
      </c>
      <c r="Y638" s="33">
        <v>71063.192670846416</v>
      </c>
      <c r="Z638" s="144">
        <v>0</v>
      </c>
      <c r="AA638" s="34">
        <v>8311.7439939054493</v>
      </c>
      <c r="AB638" s="34">
        <v>57529.623283980538</v>
      </c>
      <c r="AC638" s="34">
        <v>39884.15</v>
      </c>
      <c r="AD638" s="34">
        <v>3438.7843007588399</v>
      </c>
      <c r="AE638" s="34">
        <v>341.28</v>
      </c>
      <c r="AF638" s="34">
        <v>109505.58157864482</v>
      </c>
      <c r="AG638" s="136">
        <v>116071</v>
      </c>
      <c r="AH638" s="34">
        <v>130457.9</v>
      </c>
      <c r="AI638" s="34">
        <v>0</v>
      </c>
      <c r="AJ638" s="34">
        <v>14386.900000000001</v>
      </c>
      <c r="AK638" s="34">
        <v>14386.900000000001</v>
      </c>
      <c r="AL638" s="34">
        <v>116071</v>
      </c>
      <c r="AM638" s="34">
        <v>116071</v>
      </c>
      <c r="AN638" s="34">
        <v>0</v>
      </c>
      <c r="AO638" s="34">
        <v>67068.183323999983</v>
      </c>
      <c r="AP638" s="34">
        <v>52681.283323999982</v>
      </c>
      <c r="AQ638" s="34">
        <v>14386.899999999994</v>
      </c>
      <c r="AR638" s="34">
        <v>-179422</v>
      </c>
      <c r="AS638" s="34">
        <v>0</v>
      </c>
    </row>
    <row r="639" spans="2:45" s="1" customFormat="1" ht="12.75" x14ac:dyDescent="0.2">
      <c r="B639" s="31" t="s">
        <v>3798</v>
      </c>
      <c r="C639" s="32" t="s">
        <v>3308</v>
      </c>
      <c r="D639" s="31" t="s">
        <v>3309</v>
      </c>
      <c r="E639" s="31" t="s">
        <v>13</v>
      </c>
      <c r="F639" s="31" t="s">
        <v>11</v>
      </c>
      <c r="G639" s="31" t="s">
        <v>18</v>
      </c>
      <c r="H639" s="31" t="s">
        <v>25</v>
      </c>
      <c r="I639" s="31" t="s">
        <v>10</v>
      </c>
      <c r="J639" s="31" t="s">
        <v>12</v>
      </c>
      <c r="K639" s="31" t="s">
        <v>3310</v>
      </c>
      <c r="L639" s="33">
        <v>1284</v>
      </c>
      <c r="M639" s="150">
        <v>115547.59150899999</v>
      </c>
      <c r="N639" s="34">
        <v>-98859</v>
      </c>
      <c r="O639" s="34">
        <v>78938.802083217233</v>
      </c>
      <c r="P639" s="30">
        <v>49221.391508999994</v>
      </c>
      <c r="Q639" s="35">
        <v>5885.3650600000001</v>
      </c>
      <c r="R639" s="36">
        <v>0</v>
      </c>
      <c r="S639" s="36">
        <v>869.32100685747673</v>
      </c>
      <c r="T639" s="36">
        <v>20180.380543298797</v>
      </c>
      <c r="U639" s="37">
        <v>21049.815060739911</v>
      </c>
      <c r="V639" s="38">
        <v>26935.180120739911</v>
      </c>
      <c r="W639" s="34">
        <v>76156.571629739905</v>
      </c>
      <c r="X639" s="34">
        <v>26222.678283074711</v>
      </c>
      <c r="Y639" s="33">
        <v>49933.893346665194</v>
      </c>
      <c r="Z639" s="144">
        <v>0</v>
      </c>
      <c r="AA639" s="34">
        <v>1786.6513360255012</v>
      </c>
      <c r="AB639" s="34">
        <v>11009.190818752095</v>
      </c>
      <c r="AC639" s="34">
        <v>5382.16</v>
      </c>
      <c r="AD639" s="34">
        <v>973.30182835000005</v>
      </c>
      <c r="AE639" s="34">
        <v>0</v>
      </c>
      <c r="AF639" s="34">
        <v>19151.303983127596</v>
      </c>
      <c r="AG639" s="136">
        <v>51087</v>
      </c>
      <c r="AH639" s="34">
        <v>54499.8</v>
      </c>
      <c r="AI639" s="34">
        <v>0</v>
      </c>
      <c r="AJ639" s="34">
        <v>3412.8</v>
      </c>
      <c r="AK639" s="34">
        <v>3412.8</v>
      </c>
      <c r="AL639" s="34">
        <v>51087</v>
      </c>
      <c r="AM639" s="34">
        <v>51087</v>
      </c>
      <c r="AN639" s="34">
        <v>0</v>
      </c>
      <c r="AO639" s="34">
        <v>49221.391508999994</v>
      </c>
      <c r="AP639" s="34">
        <v>45808.591508999991</v>
      </c>
      <c r="AQ639" s="34">
        <v>3412.8000000000029</v>
      </c>
      <c r="AR639" s="34">
        <v>-98859</v>
      </c>
      <c r="AS639" s="34">
        <v>0</v>
      </c>
    </row>
    <row r="640" spans="2:45" s="1" customFormat="1" ht="12.75" x14ac:dyDescent="0.2">
      <c r="B640" s="31" t="s">
        <v>3798</v>
      </c>
      <c r="C640" s="32" t="s">
        <v>3563</v>
      </c>
      <c r="D640" s="31" t="s">
        <v>3564</v>
      </c>
      <c r="E640" s="31" t="s">
        <v>13</v>
      </c>
      <c r="F640" s="31" t="s">
        <v>11</v>
      </c>
      <c r="G640" s="31" t="s">
        <v>18</v>
      </c>
      <c r="H640" s="31" t="s">
        <v>25</v>
      </c>
      <c r="I640" s="31" t="s">
        <v>10</v>
      </c>
      <c r="J640" s="31" t="s">
        <v>12</v>
      </c>
      <c r="K640" s="31" t="s">
        <v>3565</v>
      </c>
      <c r="L640" s="33">
        <v>1135</v>
      </c>
      <c r="M640" s="150">
        <v>31061.936979000002</v>
      </c>
      <c r="N640" s="34">
        <v>-15419</v>
      </c>
      <c r="O640" s="34">
        <v>3805.6752569078467</v>
      </c>
      <c r="P640" s="30">
        <v>28057.836979</v>
      </c>
      <c r="Q640" s="35">
        <v>638.54507899999999</v>
      </c>
      <c r="R640" s="36">
        <v>0</v>
      </c>
      <c r="S640" s="36">
        <v>0</v>
      </c>
      <c r="T640" s="36">
        <v>2270</v>
      </c>
      <c r="U640" s="37">
        <v>2270.0122409823366</v>
      </c>
      <c r="V640" s="38">
        <v>2908.5573199823366</v>
      </c>
      <c r="W640" s="34">
        <v>30966.394298982337</v>
      </c>
      <c r="X640" s="34">
        <v>3.6379800000000002E-12</v>
      </c>
      <c r="Y640" s="33">
        <v>30966.394298982334</v>
      </c>
      <c r="Z640" s="144">
        <v>0</v>
      </c>
      <c r="AA640" s="34">
        <v>1256.4935611257033</v>
      </c>
      <c r="AB640" s="34">
        <v>6905.475881727436</v>
      </c>
      <c r="AC640" s="34">
        <v>4757.59</v>
      </c>
      <c r="AD640" s="34">
        <v>402.21834877499998</v>
      </c>
      <c r="AE640" s="34">
        <v>0</v>
      </c>
      <c r="AF640" s="34">
        <v>13321.777791628141</v>
      </c>
      <c r="AG640" s="136">
        <v>13923</v>
      </c>
      <c r="AH640" s="34">
        <v>15560.9</v>
      </c>
      <c r="AI640" s="34">
        <v>0</v>
      </c>
      <c r="AJ640" s="34">
        <v>1637.9</v>
      </c>
      <c r="AK640" s="34">
        <v>1637.9</v>
      </c>
      <c r="AL640" s="34">
        <v>13923</v>
      </c>
      <c r="AM640" s="34">
        <v>13923</v>
      </c>
      <c r="AN640" s="34">
        <v>0</v>
      </c>
      <c r="AO640" s="34">
        <v>28057.836979</v>
      </c>
      <c r="AP640" s="34">
        <v>26419.936978999998</v>
      </c>
      <c r="AQ640" s="34">
        <v>1637.9000000000015</v>
      </c>
      <c r="AR640" s="34">
        <v>-15419</v>
      </c>
      <c r="AS640" s="34">
        <v>0</v>
      </c>
    </row>
    <row r="641" spans="2:45" s="1" customFormat="1" ht="12.75" x14ac:dyDescent="0.2">
      <c r="B641" s="31" t="s">
        <v>3798</v>
      </c>
      <c r="C641" s="32" t="s">
        <v>2339</v>
      </c>
      <c r="D641" s="31" t="s">
        <v>2340</v>
      </c>
      <c r="E641" s="31" t="s">
        <v>13</v>
      </c>
      <c r="F641" s="31" t="s">
        <v>11</v>
      </c>
      <c r="G641" s="31" t="s">
        <v>18</v>
      </c>
      <c r="H641" s="31" t="s">
        <v>25</v>
      </c>
      <c r="I641" s="31" t="s">
        <v>10</v>
      </c>
      <c r="J641" s="31" t="s">
        <v>12</v>
      </c>
      <c r="K641" s="31" t="s">
        <v>2341</v>
      </c>
      <c r="L641" s="33">
        <v>1266</v>
      </c>
      <c r="M641" s="150">
        <v>79729.435912000001</v>
      </c>
      <c r="N641" s="34">
        <v>-27513</v>
      </c>
      <c r="O641" s="34">
        <v>22457.622910003272</v>
      </c>
      <c r="P641" s="30">
        <v>54592.935912000001</v>
      </c>
      <c r="Q641" s="35">
        <v>5861.8176059999996</v>
      </c>
      <c r="R641" s="36">
        <v>0</v>
      </c>
      <c r="S641" s="36">
        <v>3997.4567428586779</v>
      </c>
      <c r="T641" s="36">
        <v>-79.196719627080256</v>
      </c>
      <c r="U641" s="37">
        <v>3918.2811524614362</v>
      </c>
      <c r="V641" s="38">
        <v>9780.0987584614359</v>
      </c>
      <c r="W641" s="34">
        <v>64373.034670461435</v>
      </c>
      <c r="X641" s="34">
        <v>7495.2313928586809</v>
      </c>
      <c r="Y641" s="33">
        <v>56877.803277602754</v>
      </c>
      <c r="Z641" s="144">
        <v>6311.400897140581</v>
      </c>
      <c r="AA641" s="34">
        <v>1737.7889554573599</v>
      </c>
      <c r="AB641" s="34">
        <v>9161.6733577183004</v>
      </c>
      <c r="AC641" s="34">
        <v>5306.71</v>
      </c>
      <c r="AD641" s="34">
        <v>16056.558791291</v>
      </c>
      <c r="AE641" s="34">
        <v>830.18</v>
      </c>
      <c r="AF641" s="34">
        <v>39404.312001607243</v>
      </c>
      <c r="AG641" s="136">
        <v>44537</v>
      </c>
      <c r="AH641" s="34">
        <v>46108.5</v>
      </c>
      <c r="AI641" s="34">
        <v>0</v>
      </c>
      <c r="AJ641" s="34">
        <v>1571.5</v>
      </c>
      <c r="AK641" s="34">
        <v>1571.5</v>
      </c>
      <c r="AL641" s="34">
        <v>44537</v>
      </c>
      <c r="AM641" s="34">
        <v>44537</v>
      </c>
      <c r="AN641" s="34">
        <v>0</v>
      </c>
      <c r="AO641" s="34">
        <v>54592.935912000001</v>
      </c>
      <c r="AP641" s="34">
        <v>53021.435912000001</v>
      </c>
      <c r="AQ641" s="34">
        <v>1571.5</v>
      </c>
      <c r="AR641" s="34">
        <v>-27513</v>
      </c>
      <c r="AS641" s="34">
        <v>0</v>
      </c>
    </row>
    <row r="642" spans="2:45" s="1" customFormat="1" ht="12.75" x14ac:dyDescent="0.2">
      <c r="B642" s="31" t="s">
        <v>3798</v>
      </c>
      <c r="C642" s="32" t="s">
        <v>1341</v>
      </c>
      <c r="D642" s="31" t="s">
        <v>1342</v>
      </c>
      <c r="E642" s="31" t="s">
        <v>13</v>
      </c>
      <c r="F642" s="31" t="s">
        <v>11</v>
      </c>
      <c r="G642" s="31" t="s">
        <v>18</v>
      </c>
      <c r="H642" s="31" t="s">
        <v>25</v>
      </c>
      <c r="I642" s="31" t="s">
        <v>10</v>
      </c>
      <c r="J642" s="31" t="s">
        <v>12</v>
      </c>
      <c r="K642" s="31" t="s">
        <v>1343</v>
      </c>
      <c r="L642" s="33">
        <v>1164</v>
      </c>
      <c r="M642" s="150">
        <v>19861.151203000001</v>
      </c>
      <c r="N642" s="34">
        <v>-11628</v>
      </c>
      <c r="O642" s="34">
        <v>2170.0568443889024</v>
      </c>
      <c r="P642" s="30">
        <v>24254.266323300002</v>
      </c>
      <c r="Q642" s="35">
        <v>1585.5424579999999</v>
      </c>
      <c r="R642" s="36">
        <v>0</v>
      </c>
      <c r="S642" s="36">
        <v>1352.2636662862335</v>
      </c>
      <c r="T642" s="36">
        <v>975.7363337137665</v>
      </c>
      <c r="U642" s="37">
        <v>2328.0125537475237</v>
      </c>
      <c r="V642" s="38">
        <v>3913.5550117475236</v>
      </c>
      <c r="W642" s="34">
        <v>28167.821335047527</v>
      </c>
      <c r="X642" s="34">
        <v>2535.4943742862342</v>
      </c>
      <c r="Y642" s="33">
        <v>25632.326960761293</v>
      </c>
      <c r="Z642" s="144">
        <v>0</v>
      </c>
      <c r="AA642" s="34">
        <v>1073.5218833738181</v>
      </c>
      <c r="AB642" s="34">
        <v>6993.9031172194209</v>
      </c>
      <c r="AC642" s="34">
        <v>4879.1499999999996</v>
      </c>
      <c r="AD642" s="34">
        <v>582.14516639999999</v>
      </c>
      <c r="AE642" s="34">
        <v>0</v>
      </c>
      <c r="AF642" s="34">
        <v>13528.720166993238</v>
      </c>
      <c r="AG642" s="136">
        <v>22518</v>
      </c>
      <c r="AH642" s="34">
        <v>24504.115120300001</v>
      </c>
      <c r="AI642" s="34">
        <v>0</v>
      </c>
      <c r="AJ642" s="34">
        <v>1986.1151203000002</v>
      </c>
      <c r="AK642" s="34">
        <v>1986.1151203000002</v>
      </c>
      <c r="AL642" s="34">
        <v>22518</v>
      </c>
      <c r="AM642" s="34">
        <v>22518</v>
      </c>
      <c r="AN642" s="34">
        <v>0</v>
      </c>
      <c r="AO642" s="34">
        <v>24254.266323300002</v>
      </c>
      <c r="AP642" s="34">
        <v>22268.151203000001</v>
      </c>
      <c r="AQ642" s="34">
        <v>1986.1151203000009</v>
      </c>
      <c r="AR642" s="34">
        <v>-11628</v>
      </c>
      <c r="AS642" s="34">
        <v>0</v>
      </c>
    </row>
    <row r="643" spans="2:45" s="1" customFormat="1" ht="12.75" x14ac:dyDescent="0.2">
      <c r="B643" s="31" t="s">
        <v>3798</v>
      </c>
      <c r="C643" s="32" t="s">
        <v>1151</v>
      </c>
      <c r="D643" s="31" t="s">
        <v>1152</v>
      </c>
      <c r="E643" s="31" t="s">
        <v>13</v>
      </c>
      <c r="F643" s="31" t="s">
        <v>11</v>
      </c>
      <c r="G643" s="31" t="s">
        <v>18</v>
      </c>
      <c r="H643" s="31" t="s">
        <v>25</v>
      </c>
      <c r="I643" s="31" t="s">
        <v>10</v>
      </c>
      <c r="J643" s="31" t="s">
        <v>14</v>
      </c>
      <c r="K643" s="31" t="s">
        <v>1153</v>
      </c>
      <c r="L643" s="33">
        <v>5175</v>
      </c>
      <c r="M643" s="150">
        <v>227202.07250000001</v>
      </c>
      <c r="N643" s="34">
        <v>-280446</v>
      </c>
      <c r="O643" s="34">
        <v>125834.96444928137</v>
      </c>
      <c r="P643" s="30">
        <v>58607.072500000009</v>
      </c>
      <c r="Q643" s="35">
        <v>17939.398846</v>
      </c>
      <c r="R643" s="36">
        <v>0</v>
      </c>
      <c r="S643" s="36">
        <v>6712.1539451454346</v>
      </c>
      <c r="T643" s="36">
        <v>45255.444759733349</v>
      </c>
      <c r="U643" s="37">
        <v>51967.878940322757</v>
      </c>
      <c r="V643" s="38">
        <v>69907.277786322753</v>
      </c>
      <c r="W643" s="34">
        <v>128514.35028632276</v>
      </c>
      <c r="X643" s="34">
        <v>67746.916452426784</v>
      </c>
      <c r="Y643" s="33">
        <v>60767.433833895986</v>
      </c>
      <c r="Z643" s="144">
        <v>590.88547471082768</v>
      </c>
      <c r="AA643" s="34">
        <v>4173.0143640470815</v>
      </c>
      <c r="AB643" s="34">
        <v>28070.538669206366</v>
      </c>
      <c r="AC643" s="34">
        <v>32711.84</v>
      </c>
      <c r="AD643" s="34">
        <v>1014.7682697</v>
      </c>
      <c r="AE643" s="34">
        <v>0</v>
      </c>
      <c r="AF643" s="34">
        <v>66561.046777664276</v>
      </c>
      <c r="AG643" s="136">
        <v>123518</v>
      </c>
      <c r="AH643" s="34">
        <v>136261</v>
      </c>
      <c r="AI643" s="34">
        <v>0</v>
      </c>
      <c r="AJ643" s="34">
        <v>12743</v>
      </c>
      <c r="AK643" s="34">
        <v>12743</v>
      </c>
      <c r="AL643" s="34">
        <v>123518</v>
      </c>
      <c r="AM643" s="34">
        <v>123518</v>
      </c>
      <c r="AN643" s="34">
        <v>0</v>
      </c>
      <c r="AO643" s="34">
        <v>58607.072500000009</v>
      </c>
      <c r="AP643" s="34">
        <v>45864.072500000009</v>
      </c>
      <c r="AQ643" s="34">
        <v>12743</v>
      </c>
      <c r="AR643" s="34">
        <v>-280446</v>
      </c>
      <c r="AS643" s="34">
        <v>0</v>
      </c>
    </row>
    <row r="644" spans="2:45" s="1" customFormat="1" ht="12.75" x14ac:dyDescent="0.2">
      <c r="B644" s="31" t="s">
        <v>3798</v>
      </c>
      <c r="C644" s="32" t="s">
        <v>3107</v>
      </c>
      <c r="D644" s="31" t="s">
        <v>3108</v>
      </c>
      <c r="E644" s="31" t="s">
        <v>13</v>
      </c>
      <c r="F644" s="31" t="s">
        <v>11</v>
      </c>
      <c r="G644" s="31" t="s">
        <v>18</v>
      </c>
      <c r="H644" s="31" t="s">
        <v>25</v>
      </c>
      <c r="I644" s="31" t="s">
        <v>10</v>
      </c>
      <c r="J644" s="31" t="s">
        <v>12</v>
      </c>
      <c r="K644" s="31" t="s">
        <v>3109</v>
      </c>
      <c r="L644" s="33">
        <v>1992</v>
      </c>
      <c r="M644" s="150">
        <v>37491.681920000003</v>
      </c>
      <c r="N644" s="34">
        <v>26654</v>
      </c>
      <c r="O644" s="34">
        <v>0</v>
      </c>
      <c r="P644" s="30">
        <v>86436.161919999999</v>
      </c>
      <c r="Q644" s="35">
        <v>1021.2090480000001</v>
      </c>
      <c r="R644" s="36">
        <v>0</v>
      </c>
      <c r="S644" s="36">
        <v>1104.7978948575671</v>
      </c>
      <c r="T644" s="36">
        <v>2879.2021051424326</v>
      </c>
      <c r="U644" s="37">
        <v>3984.0214837328758</v>
      </c>
      <c r="V644" s="38">
        <v>5005.2305317328755</v>
      </c>
      <c r="W644" s="34">
        <v>91441.392451732871</v>
      </c>
      <c r="X644" s="34">
        <v>2071.4960528575466</v>
      </c>
      <c r="Y644" s="33">
        <v>89369.896398875324</v>
      </c>
      <c r="Z644" s="144">
        <v>0</v>
      </c>
      <c r="AA644" s="34">
        <v>3209.5612555380108</v>
      </c>
      <c r="AB644" s="34">
        <v>7840.7945069110756</v>
      </c>
      <c r="AC644" s="34">
        <v>8349.89</v>
      </c>
      <c r="AD644" s="34">
        <v>301.18725000000001</v>
      </c>
      <c r="AE644" s="34">
        <v>0</v>
      </c>
      <c r="AF644" s="34">
        <v>19701.433012449084</v>
      </c>
      <c r="AG644" s="136">
        <v>10928</v>
      </c>
      <c r="AH644" s="34">
        <v>22290.48</v>
      </c>
      <c r="AI644" s="34">
        <v>0</v>
      </c>
      <c r="AJ644" s="34">
        <v>0</v>
      </c>
      <c r="AK644" s="34">
        <v>0</v>
      </c>
      <c r="AL644" s="34">
        <v>10928</v>
      </c>
      <c r="AM644" s="34">
        <v>22290.48</v>
      </c>
      <c r="AN644" s="34">
        <v>11362.48</v>
      </c>
      <c r="AO644" s="34">
        <v>86436.161919999999</v>
      </c>
      <c r="AP644" s="34">
        <v>75073.681920000003</v>
      </c>
      <c r="AQ644" s="34">
        <v>11362.479999999996</v>
      </c>
      <c r="AR644" s="34">
        <v>26654</v>
      </c>
      <c r="AS644" s="34">
        <v>0</v>
      </c>
    </row>
    <row r="645" spans="2:45" s="1" customFormat="1" ht="12.75" x14ac:dyDescent="0.2">
      <c r="B645" s="31" t="s">
        <v>3798</v>
      </c>
      <c r="C645" s="32" t="s">
        <v>1037</v>
      </c>
      <c r="D645" s="31" t="s">
        <v>1038</v>
      </c>
      <c r="E645" s="31" t="s">
        <v>13</v>
      </c>
      <c r="F645" s="31" t="s">
        <v>11</v>
      </c>
      <c r="G645" s="31" t="s">
        <v>18</v>
      </c>
      <c r="H645" s="31" t="s">
        <v>25</v>
      </c>
      <c r="I645" s="31" t="s">
        <v>10</v>
      </c>
      <c r="J645" s="31" t="s">
        <v>15</v>
      </c>
      <c r="K645" s="31" t="s">
        <v>1039</v>
      </c>
      <c r="L645" s="33">
        <v>21280</v>
      </c>
      <c r="M645" s="150">
        <v>993440.36790599988</v>
      </c>
      <c r="N645" s="34">
        <v>-676266</v>
      </c>
      <c r="O645" s="34">
        <v>349174.34846794821</v>
      </c>
      <c r="P645" s="30">
        <v>369131.40469659981</v>
      </c>
      <c r="Q645" s="35">
        <v>76572.083434999993</v>
      </c>
      <c r="R645" s="36">
        <v>0</v>
      </c>
      <c r="S645" s="36">
        <v>37415.989553157226</v>
      </c>
      <c r="T645" s="36">
        <v>5144.0104468427744</v>
      </c>
      <c r="U645" s="37">
        <v>42560.229504937546</v>
      </c>
      <c r="V645" s="38">
        <v>119132.31293993755</v>
      </c>
      <c r="W645" s="34">
        <v>488263.71763653739</v>
      </c>
      <c r="X645" s="34">
        <v>70154.980412157311</v>
      </c>
      <c r="Y645" s="33">
        <v>418108.73722438008</v>
      </c>
      <c r="Z645" s="144">
        <v>0</v>
      </c>
      <c r="AA645" s="34">
        <v>118073.6203923602</v>
      </c>
      <c r="AB645" s="34">
        <v>184661.10222829148</v>
      </c>
      <c r="AC645" s="34">
        <v>89199.65</v>
      </c>
      <c r="AD645" s="34">
        <v>30157.801613117219</v>
      </c>
      <c r="AE645" s="34">
        <v>1973.26</v>
      </c>
      <c r="AF645" s="34">
        <v>424065.43423376896</v>
      </c>
      <c r="AG645" s="136">
        <v>308840</v>
      </c>
      <c r="AH645" s="34">
        <v>374384.03679059999</v>
      </c>
      <c r="AI645" s="34">
        <v>33800</v>
      </c>
      <c r="AJ645" s="34">
        <v>99344.036790599988</v>
      </c>
      <c r="AK645" s="34">
        <v>65544.036790599988</v>
      </c>
      <c r="AL645" s="34">
        <v>275040</v>
      </c>
      <c r="AM645" s="34">
        <v>275040</v>
      </c>
      <c r="AN645" s="34">
        <v>0</v>
      </c>
      <c r="AO645" s="34">
        <v>369131.40469659981</v>
      </c>
      <c r="AP645" s="34">
        <v>303587.36790599982</v>
      </c>
      <c r="AQ645" s="34">
        <v>65544.036790599988</v>
      </c>
      <c r="AR645" s="34">
        <v>-676266</v>
      </c>
      <c r="AS645" s="34">
        <v>0</v>
      </c>
    </row>
    <row r="646" spans="2:45" s="1" customFormat="1" ht="12.75" x14ac:dyDescent="0.2">
      <c r="B646" s="31" t="s">
        <v>3798</v>
      </c>
      <c r="C646" s="32" t="s">
        <v>2414</v>
      </c>
      <c r="D646" s="31" t="s">
        <v>2415</v>
      </c>
      <c r="E646" s="31" t="s">
        <v>13</v>
      </c>
      <c r="F646" s="31" t="s">
        <v>11</v>
      </c>
      <c r="G646" s="31" t="s">
        <v>18</v>
      </c>
      <c r="H646" s="31" t="s">
        <v>25</v>
      </c>
      <c r="I646" s="31" t="s">
        <v>10</v>
      </c>
      <c r="J646" s="31" t="s">
        <v>12</v>
      </c>
      <c r="K646" s="31" t="s">
        <v>2416</v>
      </c>
      <c r="L646" s="33">
        <v>2797</v>
      </c>
      <c r="M646" s="150">
        <v>76691.56406199999</v>
      </c>
      <c r="N646" s="34">
        <v>-93879</v>
      </c>
      <c r="O646" s="34">
        <v>35095.578773093279</v>
      </c>
      <c r="P646" s="30">
        <v>472.06406199999037</v>
      </c>
      <c r="Q646" s="35">
        <v>7755.3964450000003</v>
      </c>
      <c r="R646" s="36">
        <v>0</v>
      </c>
      <c r="S646" s="36">
        <v>7679.2432011458059</v>
      </c>
      <c r="T646" s="36">
        <v>32079.333361093297</v>
      </c>
      <c r="U646" s="37">
        <v>39758.790960491708</v>
      </c>
      <c r="V646" s="38">
        <v>47514.187405491706</v>
      </c>
      <c r="W646" s="34">
        <v>47986.251467491697</v>
      </c>
      <c r="X646" s="34">
        <v>47986.037069239093</v>
      </c>
      <c r="Y646" s="33">
        <v>0.21439825260313228</v>
      </c>
      <c r="Z646" s="144">
        <v>0</v>
      </c>
      <c r="AA646" s="34">
        <v>2676.4664425240198</v>
      </c>
      <c r="AB646" s="34">
        <v>16376.120197311668</v>
      </c>
      <c r="AC646" s="34">
        <v>11724.22</v>
      </c>
      <c r="AD646" s="34">
        <v>1836.626021325</v>
      </c>
      <c r="AE646" s="34">
        <v>323.62</v>
      </c>
      <c r="AF646" s="34">
        <v>32937.052661160691</v>
      </c>
      <c r="AG646" s="136">
        <v>35187</v>
      </c>
      <c r="AH646" s="34">
        <v>35836.5</v>
      </c>
      <c r="AI646" s="34">
        <v>197</v>
      </c>
      <c r="AJ646" s="34">
        <v>846.5</v>
      </c>
      <c r="AK646" s="34">
        <v>649.5</v>
      </c>
      <c r="AL646" s="34">
        <v>34990</v>
      </c>
      <c r="AM646" s="34">
        <v>34990</v>
      </c>
      <c r="AN646" s="34">
        <v>0</v>
      </c>
      <c r="AO646" s="34">
        <v>472.06406199999037</v>
      </c>
      <c r="AP646" s="34">
        <v>-177.43593800000963</v>
      </c>
      <c r="AQ646" s="34">
        <v>649.5</v>
      </c>
      <c r="AR646" s="34">
        <v>-93879</v>
      </c>
      <c r="AS646" s="34">
        <v>0</v>
      </c>
    </row>
    <row r="647" spans="2:45" s="1" customFormat="1" ht="12.75" x14ac:dyDescent="0.2">
      <c r="B647" s="31" t="s">
        <v>3798</v>
      </c>
      <c r="C647" s="32" t="s">
        <v>324</v>
      </c>
      <c r="D647" s="31" t="s">
        <v>325</v>
      </c>
      <c r="E647" s="31" t="s">
        <v>13</v>
      </c>
      <c r="F647" s="31" t="s">
        <v>11</v>
      </c>
      <c r="G647" s="31" t="s">
        <v>18</v>
      </c>
      <c r="H647" s="31" t="s">
        <v>25</v>
      </c>
      <c r="I647" s="31" t="s">
        <v>10</v>
      </c>
      <c r="J647" s="31" t="s">
        <v>12</v>
      </c>
      <c r="K647" s="31" t="s">
        <v>326</v>
      </c>
      <c r="L647" s="33">
        <v>1116</v>
      </c>
      <c r="M647" s="150">
        <v>38357.905908000001</v>
      </c>
      <c r="N647" s="34">
        <v>-2759</v>
      </c>
      <c r="O647" s="34">
        <v>0</v>
      </c>
      <c r="P647" s="30">
        <v>51291.745907999997</v>
      </c>
      <c r="Q647" s="35">
        <v>1880.4825960000001</v>
      </c>
      <c r="R647" s="36">
        <v>0</v>
      </c>
      <c r="S647" s="36">
        <v>2101.8846628579499</v>
      </c>
      <c r="T647" s="36">
        <v>130.11533714205007</v>
      </c>
      <c r="U647" s="37">
        <v>2232.0120360672136</v>
      </c>
      <c r="V647" s="38">
        <v>4112.4946320672134</v>
      </c>
      <c r="W647" s="34">
        <v>55404.240540067214</v>
      </c>
      <c r="X647" s="34">
        <v>3941.0337428579514</v>
      </c>
      <c r="Y647" s="33">
        <v>51463.206797209263</v>
      </c>
      <c r="Z647" s="144">
        <v>0</v>
      </c>
      <c r="AA647" s="34">
        <v>3516.329968003804</v>
      </c>
      <c r="AB647" s="34">
        <v>8723.4858178180821</v>
      </c>
      <c r="AC647" s="34">
        <v>4677.95</v>
      </c>
      <c r="AD647" s="34">
        <v>609</v>
      </c>
      <c r="AE647" s="34">
        <v>197</v>
      </c>
      <c r="AF647" s="34">
        <v>17723.765785821884</v>
      </c>
      <c r="AG647" s="136">
        <v>0</v>
      </c>
      <c r="AH647" s="34">
        <v>15692.84</v>
      </c>
      <c r="AI647" s="34">
        <v>0</v>
      </c>
      <c r="AJ647" s="34">
        <v>3204.8</v>
      </c>
      <c r="AK647" s="34">
        <v>3204.8</v>
      </c>
      <c r="AL647" s="34">
        <v>0</v>
      </c>
      <c r="AM647" s="34">
        <v>12488.039999999999</v>
      </c>
      <c r="AN647" s="34">
        <v>12488.039999999999</v>
      </c>
      <c r="AO647" s="34">
        <v>51291.745907999997</v>
      </c>
      <c r="AP647" s="34">
        <v>35598.905907999993</v>
      </c>
      <c r="AQ647" s="34">
        <v>15692.839999999997</v>
      </c>
      <c r="AR647" s="34">
        <v>-2759</v>
      </c>
      <c r="AS647" s="34">
        <v>0</v>
      </c>
    </row>
    <row r="648" spans="2:45" s="1" customFormat="1" ht="12.75" x14ac:dyDescent="0.2">
      <c r="B648" s="31" t="s">
        <v>3798</v>
      </c>
      <c r="C648" s="32" t="s">
        <v>1178</v>
      </c>
      <c r="D648" s="31" t="s">
        <v>1179</v>
      </c>
      <c r="E648" s="31" t="s">
        <v>13</v>
      </c>
      <c r="F648" s="31" t="s">
        <v>11</v>
      </c>
      <c r="G648" s="31" t="s">
        <v>18</v>
      </c>
      <c r="H648" s="31" t="s">
        <v>25</v>
      </c>
      <c r="I648" s="31" t="s">
        <v>10</v>
      </c>
      <c r="J648" s="31" t="s">
        <v>12</v>
      </c>
      <c r="K648" s="31" t="s">
        <v>1180</v>
      </c>
      <c r="L648" s="33">
        <v>2470</v>
      </c>
      <c r="M648" s="150">
        <v>60971.495493999995</v>
      </c>
      <c r="N648" s="34">
        <v>-11280</v>
      </c>
      <c r="O648" s="34">
        <v>4145.4762996774989</v>
      </c>
      <c r="P648" s="30">
        <v>83427.945043399988</v>
      </c>
      <c r="Q648" s="35">
        <v>4834.261364</v>
      </c>
      <c r="R648" s="36">
        <v>0</v>
      </c>
      <c r="S648" s="36">
        <v>5523.8479451449784</v>
      </c>
      <c r="T648" s="36">
        <v>-31.552512376650157</v>
      </c>
      <c r="U648" s="37">
        <v>5492.3250499891992</v>
      </c>
      <c r="V648" s="38">
        <v>10326.5864139892</v>
      </c>
      <c r="W648" s="34">
        <v>93754.531457389181</v>
      </c>
      <c r="X648" s="34">
        <v>10357.214897144964</v>
      </c>
      <c r="Y648" s="33">
        <v>83397.316560244217</v>
      </c>
      <c r="Z648" s="144">
        <v>0</v>
      </c>
      <c r="AA648" s="34">
        <v>6652.1169408368914</v>
      </c>
      <c r="AB648" s="34">
        <v>17679.822077486933</v>
      </c>
      <c r="AC648" s="34">
        <v>10353.530000000001</v>
      </c>
      <c r="AD648" s="34">
        <v>1639.9921320000001</v>
      </c>
      <c r="AE648" s="34">
        <v>1152.74</v>
      </c>
      <c r="AF648" s="34">
        <v>37478.201150323825</v>
      </c>
      <c r="AG648" s="136">
        <v>0</v>
      </c>
      <c r="AH648" s="34">
        <v>33736.4495494</v>
      </c>
      <c r="AI648" s="34">
        <v>0</v>
      </c>
      <c r="AJ648" s="34">
        <v>6097.1495494000001</v>
      </c>
      <c r="AK648" s="34">
        <v>6097.1495494000001</v>
      </c>
      <c r="AL648" s="34">
        <v>0</v>
      </c>
      <c r="AM648" s="34">
        <v>27639.3</v>
      </c>
      <c r="AN648" s="34">
        <v>27639.3</v>
      </c>
      <c r="AO648" s="34">
        <v>83427.945043399988</v>
      </c>
      <c r="AP648" s="34">
        <v>49691.495493999988</v>
      </c>
      <c r="AQ648" s="34">
        <v>33736.4495494</v>
      </c>
      <c r="AR648" s="34">
        <v>-11280</v>
      </c>
      <c r="AS648" s="34">
        <v>0</v>
      </c>
    </row>
    <row r="649" spans="2:45" s="1" customFormat="1" ht="12.75" x14ac:dyDescent="0.2">
      <c r="B649" s="31" t="s">
        <v>3798</v>
      </c>
      <c r="C649" s="32" t="s">
        <v>1530</v>
      </c>
      <c r="D649" s="31" t="s">
        <v>1531</v>
      </c>
      <c r="E649" s="31" t="s">
        <v>13</v>
      </c>
      <c r="F649" s="31" t="s">
        <v>11</v>
      </c>
      <c r="G649" s="31" t="s">
        <v>18</v>
      </c>
      <c r="H649" s="31" t="s">
        <v>25</v>
      </c>
      <c r="I649" s="31" t="s">
        <v>10</v>
      </c>
      <c r="J649" s="31" t="s">
        <v>21</v>
      </c>
      <c r="K649" s="31" t="s">
        <v>1532</v>
      </c>
      <c r="L649" s="33">
        <v>10809</v>
      </c>
      <c r="M649" s="150">
        <v>321192.65352400002</v>
      </c>
      <c r="N649" s="34">
        <v>-293712</v>
      </c>
      <c r="O649" s="34">
        <v>176064.98776158551</v>
      </c>
      <c r="P649" s="30">
        <v>1984.653524000023</v>
      </c>
      <c r="Q649" s="35">
        <v>22157.539670999999</v>
      </c>
      <c r="R649" s="36">
        <v>0</v>
      </c>
      <c r="S649" s="36">
        <v>12690.093716576301</v>
      </c>
      <c r="T649" s="36">
        <v>149988.26537558547</v>
      </c>
      <c r="U649" s="37">
        <v>162679.23633573891</v>
      </c>
      <c r="V649" s="38">
        <v>184836.77600673892</v>
      </c>
      <c r="W649" s="34">
        <v>186821.42953073894</v>
      </c>
      <c r="X649" s="34">
        <v>186820.55228716179</v>
      </c>
      <c r="Y649" s="33">
        <v>0.87724357715342194</v>
      </c>
      <c r="Z649" s="144">
        <v>6065.5842159463018</v>
      </c>
      <c r="AA649" s="34">
        <v>17602.278074802467</v>
      </c>
      <c r="AB649" s="34">
        <v>99602.086354514264</v>
      </c>
      <c r="AC649" s="34">
        <v>45308.23</v>
      </c>
      <c r="AD649" s="34">
        <v>12201.761619265841</v>
      </c>
      <c r="AE649" s="34">
        <v>92</v>
      </c>
      <c r="AF649" s="34">
        <v>180871.94026452888</v>
      </c>
      <c r="AG649" s="136">
        <v>138704</v>
      </c>
      <c r="AH649" s="34">
        <v>159505</v>
      </c>
      <c r="AI649" s="34">
        <v>0</v>
      </c>
      <c r="AJ649" s="34">
        <v>20801</v>
      </c>
      <c r="AK649" s="34">
        <v>20801</v>
      </c>
      <c r="AL649" s="34">
        <v>138704</v>
      </c>
      <c r="AM649" s="34">
        <v>138704</v>
      </c>
      <c r="AN649" s="34">
        <v>0</v>
      </c>
      <c r="AO649" s="34">
        <v>1984.653524000023</v>
      </c>
      <c r="AP649" s="34">
        <v>-18816.346475999977</v>
      </c>
      <c r="AQ649" s="34">
        <v>20801</v>
      </c>
      <c r="AR649" s="34">
        <v>-293712</v>
      </c>
      <c r="AS649" s="34">
        <v>0</v>
      </c>
    </row>
    <row r="650" spans="2:45" s="1" customFormat="1" ht="12.75" x14ac:dyDescent="0.2">
      <c r="B650" s="31" t="s">
        <v>3798</v>
      </c>
      <c r="C650" s="32" t="s">
        <v>2417</v>
      </c>
      <c r="D650" s="31" t="s">
        <v>2418</v>
      </c>
      <c r="E650" s="31" t="s">
        <v>13</v>
      </c>
      <c r="F650" s="31" t="s">
        <v>11</v>
      </c>
      <c r="G650" s="31" t="s">
        <v>18</v>
      </c>
      <c r="H650" s="31" t="s">
        <v>25</v>
      </c>
      <c r="I650" s="31" t="s">
        <v>10</v>
      </c>
      <c r="J650" s="31" t="s">
        <v>12</v>
      </c>
      <c r="K650" s="31" t="s">
        <v>2419</v>
      </c>
      <c r="L650" s="33">
        <v>2501</v>
      </c>
      <c r="M650" s="150">
        <v>65382.712448000006</v>
      </c>
      <c r="N650" s="34">
        <v>-55604</v>
      </c>
      <c r="O650" s="34">
        <v>40342.803397924523</v>
      </c>
      <c r="P650" s="30">
        <v>41016.902448000008</v>
      </c>
      <c r="Q650" s="35">
        <v>4684.1284249999999</v>
      </c>
      <c r="R650" s="36">
        <v>0</v>
      </c>
      <c r="S650" s="36">
        <v>2584.4680582867068</v>
      </c>
      <c r="T650" s="36">
        <v>2417.5319417132932</v>
      </c>
      <c r="U650" s="37">
        <v>5002.0269733011655</v>
      </c>
      <c r="V650" s="38">
        <v>9686.1553983011654</v>
      </c>
      <c r="W650" s="34">
        <v>50703.057846301177</v>
      </c>
      <c r="X650" s="34">
        <v>4845.8776092867047</v>
      </c>
      <c r="Y650" s="33">
        <v>45857.180237014472</v>
      </c>
      <c r="Z650" s="144">
        <v>0</v>
      </c>
      <c r="AA650" s="34">
        <v>3764.419135480372</v>
      </c>
      <c r="AB650" s="34">
        <v>15073.228701504786</v>
      </c>
      <c r="AC650" s="34">
        <v>10483.469999999999</v>
      </c>
      <c r="AD650" s="34">
        <v>3795.3395497500001</v>
      </c>
      <c r="AE650" s="34">
        <v>686.87</v>
      </c>
      <c r="AF650" s="34">
        <v>33803.32738673516</v>
      </c>
      <c r="AG650" s="136">
        <v>11701</v>
      </c>
      <c r="AH650" s="34">
        <v>32656.19</v>
      </c>
      <c r="AI650" s="34">
        <v>0</v>
      </c>
      <c r="AJ650" s="34">
        <v>4670</v>
      </c>
      <c r="AK650" s="34">
        <v>4670</v>
      </c>
      <c r="AL650" s="34">
        <v>11701</v>
      </c>
      <c r="AM650" s="34">
        <v>27986.19</v>
      </c>
      <c r="AN650" s="34">
        <v>16285.189999999999</v>
      </c>
      <c r="AO650" s="34">
        <v>41016.902448000008</v>
      </c>
      <c r="AP650" s="34">
        <v>20061.712448000009</v>
      </c>
      <c r="AQ650" s="34">
        <v>20955.190000000002</v>
      </c>
      <c r="AR650" s="34">
        <v>-55604</v>
      </c>
      <c r="AS650" s="34">
        <v>0</v>
      </c>
    </row>
    <row r="651" spans="2:45" s="1" customFormat="1" ht="12.75" x14ac:dyDescent="0.2">
      <c r="B651" s="31" t="s">
        <v>3798</v>
      </c>
      <c r="C651" s="32" t="s">
        <v>3026</v>
      </c>
      <c r="D651" s="31" t="s">
        <v>3027</v>
      </c>
      <c r="E651" s="31" t="s">
        <v>13</v>
      </c>
      <c r="F651" s="31" t="s">
        <v>11</v>
      </c>
      <c r="G651" s="31" t="s">
        <v>18</v>
      </c>
      <c r="H651" s="31" t="s">
        <v>25</v>
      </c>
      <c r="I651" s="31" t="s">
        <v>10</v>
      </c>
      <c r="J651" s="31" t="s">
        <v>22</v>
      </c>
      <c r="K651" s="31" t="s">
        <v>3028</v>
      </c>
      <c r="L651" s="33">
        <v>978</v>
      </c>
      <c r="M651" s="150">
        <v>46101.173116000005</v>
      </c>
      <c r="N651" s="34">
        <v>-36418</v>
      </c>
      <c r="O651" s="34">
        <v>25678.26689252814</v>
      </c>
      <c r="P651" s="30">
        <v>34445.290427600004</v>
      </c>
      <c r="Q651" s="35">
        <v>3444.1793579999999</v>
      </c>
      <c r="R651" s="36">
        <v>0</v>
      </c>
      <c r="S651" s="36">
        <v>1954.6292582864648</v>
      </c>
      <c r="T651" s="36">
        <v>1.3707417135351534</v>
      </c>
      <c r="U651" s="37">
        <v>1956.0105477363215</v>
      </c>
      <c r="V651" s="38">
        <v>5400.1899057363216</v>
      </c>
      <c r="W651" s="34">
        <v>39845.480333336323</v>
      </c>
      <c r="X651" s="34">
        <v>3664.9298592864579</v>
      </c>
      <c r="Y651" s="33">
        <v>36180.550474049865</v>
      </c>
      <c r="Z651" s="144">
        <v>0</v>
      </c>
      <c r="AA651" s="34">
        <v>1830.9480320679963</v>
      </c>
      <c r="AB651" s="34">
        <v>8258.6191533192941</v>
      </c>
      <c r="AC651" s="34">
        <v>4099.5</v>
      </c>
      <c r="AD651" s="34">
        <v>137</v>
      </c>
      <c r="AE651" s="34">
        <v>0</v>
      </c>
      <c r="AF651" s="34">
        <v>14326.06718538729</v>
      </c>
      <c r="AG651" s="136">
        <v>21855</v>
      </c>
      <c r="AH651" s="34">
        <v>26465.117311599999</v>
      </c>
      <c r="AI651" s="34">
        <v>0</v>
      </c>
      <c r="AJ651" s="34">
        <v>4610.1173116000009</v>
      </c>
      <c r="AK651" s="34">
        <v>4610.1173116000009</v>
      </c>
      <c r="AL651" s="34">
        <v>21855</v>
      </c>
      <c r="AM651" s="34">
        <v>21855</v>
      </c>
      <c r="AN651" s="34">
        <v>0</v>
      </c>
      <c r="AO651" s="34">
        <v>34445.290427600004</v>
      </c>
      <c r="AP651" s="34">
        <v>29835.173116000005</v>
      </c>
      <c r="AQ651" s="34">
        <v>4610.1173115999991</v>
      </c>
      <c r="AR651" s="34">
        <v>-45742</v>
      </c>
      <c r="AS651" s="34">
        <v>9324</v>
      </c>
    </row>
    <row r="652" spans="2:45" s="1" customFormat="1" ht="12.75" x14ac:dyDescent="0.2">
      <c r="B652" s="31" t="s">
        <v>3798</v>
      </c>
      <c r="C652" s="32" t="s">
        <v>420</v>
      </c>
      <c r="D652" s="31" t="s">
        <v>421</v>
      </c>
      <c r="E652" s="31" t="s">
        <v>13</v>
      </c>
      <c r="F652" s="31" t="s">
        <v>11</v>
      </c>
      <c r="G652" s="31" t="s">
        <v>18</v>
      </c>
      <c r="H652" s="31" t="s">
        <v>25</v>
      </c>
      <c r="I652" s="31" t="s">
        <v>10</v>
      </c>
      <c r="J652" s="31" t="s">
        <v>22</v>
      </c>
      <c r="K652" s="31" t="s">
        <v>422</v>
      </c>
      <c r="L652" s="33">
        <v>910</v>
      </c>
      <c r="M652" s="150">
        <v>26011.476755</v>
      </c>
      <c r="N652" s="34">
        <v>-15564</v>
      </c>
      <c r="O652" s="34">
        <v>5688.0985230416591</v>
      </c>
      <c r="P652" s="30">
        <v>9797.3767549999975</v>
      </c>
      <c r="Q652" s="35">
        <v>1509.661744</v>
      </c>
      <c r="R652" s="36">
        <v>0</v>
      </c>
      <c r="S652" s="36">
        <v>709.08379542884359</v>
      </c>
      <c r="T652" s="36">
        <v>1110.9162045711564</v>
      </c>
      <c r="U652" s="37">
        <v>1820.0098143558819</v>
      </c>
      <c r="V652" s="38">
        <v>3329.6715583558816</v>
      </c>
      <c r="W652" s="34">
        <v>13127.048313355879</v>
      </c>
      <c r="X652" s="34">
        <v>1329.5321164288416</v>
      </c>
      <c r="Y652" s="33">
        <v>11797.516196927038</v>
      </c>
      <c r="Z652" s="144">
        <v>0</v>
      </c>
      <c r="AA652" s="34">
        <v>1357.5577273950616</v>
      </c>
      <c r="AB652" s="34">
        <v>3790.5887730345321</v>
      </c>
      <c r="AC652" s="34">
        <v>3814.46</v>
      </c>
      <c r="AD652" s="34">
        <v>371.86729439999999</v>
      </c>
      <c r="AE652" s="34">
        <v>0</v>
      </c>
      <c r="AF652" s="34">
        <v>9334.4737948295915</v>
      </c>
      <c r="AG652" s="136">
        <v>13057</v>
      </c>
      <c r="AH652" s="34">
        <v>15244.9</v>
      </c>
      <c r="AI652" s="34">
        <v>0</v>
      </c>
      <c r="AJ652" s="34">
        <v>2187.9</v>
      </c>
      <c r="AK652" s="34">
        <v>2187.9</v>
      </c>
      <c r="AL652" s="34">
        <v>13057</v>
      </c>
      <c r="AM652" s="34">
        <v>13057</v>
      </c>
      <c r="AN652" s="34">
        <v>0</v>
      </c>
      <c r="AO652" s="34">
        <v>9797.3767549999975</v>
      </c>
      <c r="AP652" s="34">
        <v>7609.4767549999979</v>
      </c>
      <c r="AQ652" s="34">
        <v>2187.8999999999996</v>
      </c>
      <c r="AR652" s="34">
        <v>-15564</v>
      </c>
      <c r="AS652" s="34">
        <v>0</v>
      </c>
    </row>
    <row r="653" spans="2:45" s="1" customFormat="1" ht="12.75" x14ac:dyDescent="0.2">
      <c r="B653" s="31" t="s">
        <v>3798</v>
      </c>
      <c r="C653" s="32" t="s">
        <v>2591</v>
      </c>
      <c r="D653" s="31" t="s">
        <v>2592</v>
      </c>
      <c r="E653" s="31" t="s">
        <v>13</v>
      </c>
      <c r="F653" s="31" t="s">
        <v>11</v>
      </c>
      <c r="G653" s="31" t="s">
        <v>18</v>
      </c>
      <c r="H653" s="31" t="s">
        <v>25</v>
      </c>
      <c r="I653" s="31" t="s">
        <v>10</v>
      </c>
      <c r="J653" s="31" t="s">
        <v>12</v>
      </c>
      <c r="K653" s="31" t="s">
        <v>2593</v>
      </c>
      <c r="L653" s="33">
        <v>1497</v>
      </c>
      <c r="M653" s="150">
        <v>225871.34185600001</v>
      </c>
      <c r="N653" s="34">
        <v>-59277</v>
      </c>
      <c r="O653" s="34">
        <v>2323.03612714166</v>
      </c>
      <c r="P653" s="30">
        <v>279297.34185600001</v>
      </c>
      <c r="Q653" s="35">
        <v>13211.769783</v>
      </c>
      <c r="R653" s="36">
        <v>0</v>
      </c>
      <c r="S653" s="36">
        <v>0</v>
      </c>
      <c r="T653" s="36">
        <v>2994</v>
      </c>
      <c r="U653" s="37">
        <v>2994.016145154676</v>
      </c>
      <c r="V653" s="38">
        <v>16205.785928154675</v>
      </c>
      <c r="W653" s="34">
        <v>295503.12778415467</v>
      </c>
      <c r="X653" s="34">
        <v>0</v>
      </c>
      <c r="Y653" s="33">
        <v>295503.12778415467</v>
      </c>
      <c r="Z653" s="144">
        <v>87.652564398032823</v>
      </c>
      <c r="AA653" s="34">
        <v>3291.3608198471188</v>
      </c>
      <c r="AB653" s="34">
        <v>16275.545141238617</v>
      </c>
      <c r="AC653" s="34">
        <v>6274.99</v>
      </c>
      <c r="AD653" s="34">
        <v>1074.3576150562501</v>
      </c>
      <c r="AE653" s="34">
        <v>1503.21</v>
      </c>
      <c r="AF653" s="34">
        <v>28507.11614054002</v>
      </c>
      <c r="AG653" s="136">
        <v>112703</v>
      </c>
      <c r="AH653" s="34">
        <v>112703</v>
      </c>
      <c r="AI653" s="34">
        <v>30784</v>
      </c>
      <c r="AJ653" s="34">
        <v>30784</v>
      </c>
      <c r="AK653" s="34">
        <v>0</v>
      </c>
      <c r="AL653" s="34">
        <v>81919</v>
      </c>
      <c r="AM653" s="34">
        <v>81919</v>
      </c>
      <c r="AN653" s="34">
        <v>0</v>
      </c>
      <c r="AO653" s="34">
        <v>279297.34185600001</v>
      </c>
      <c r="AP653" s="34">
        <v>279297.34185600001</v>
      </c>
      <c r="AQ653" s="34">
        <v>0</v>
      </c>
      <c r="AR653" s="34">
        <v>-76777</v>
      </c>
      <c r="AS653" s="34">
        <v>17500</v>
      </c>
    </row>
    <row r="654" spans="2:45" s="1" customFormat="1" ht="12.75" x14ac:dyDescent="0.2">
      <c r="B654" s="31" t="s">
        <v>3798</v>
      </c>
      <c r="C654" s="32" t="s">
        <v>1332</v>
      </c>
      <c r="D654" s="31" t="s">
        <v>1333</v>
      </c>
      <c r="E654" s="31" t="s">
        <v>13</v>
      </c>
      <c r="F654" s="31" t="s">
        <v>11</v>
      </c>
      <c r="G654" s="31" t="s">
        <v>18</v>
      </c>
      <c r="H654" s="31" t="s">
        <v>25</v>
      </c>
      <c r="I654" s="31" t="s">
        <v>10</v>
      </c>
      <c r="J654" s="31" t="s">
        <v>22</v>
      </c>
      <c r="K654" s="31" t="s">
        <v>1334</v>
      </c>
      <c r="L654" s="33">
        <v>884</v>
      </c>
      <c r="M654" s="150">
        <v>64367.99681099999</v>
      </c>
      <c r="N654" s="34">
        <v>-91921.600000000006</v>
      </c>
      <c r="O654" s="34">
        <v>67974.978874026798</v>
      </c>
      <c r="P654" s="30">
        <v>15861.196810999987</v>
      </c>
      <c r="Q654" s="35">
        <v>2483.4200059999998</v>
      </c>
      <c r="R654" s="36">
        <v>0</v>
      </c>
      <c r="S654" s="36">
        <v>424.35562171444872</v>
      </c>
      <c r="T654" s="36">
        <v>41658.871959727316</v>
      </c>
      <c r="U654" s="37">
        <v>42083.454515382509</v>
      </c>
      <c r="V654" s="38">
        <v>44566.87452138251</v>
      </c>
      <c r="W654" s="34">
        <v>60428.071332382497</v>
      </c>
      <c r="X654" s="34">
        <v>50797.340016741255</v>
      </c>
      <c r="Y654" s="33">
        <v>9630.731315641242</v>
      </c>
      <c r="Z654" s="144">
        <v>0</v>
      </c>
      <c r="AA654" s="34">
        <v>1711.115858226947</v>
      </c>
      <c r="AB654" s="34">
        <v>5728.5435405917096</v>
      </c>
      <c r="AC654" s="34">
        <v>6052.93</v>
      </c>
      <c r="AD654" s="34">
        <v>0</v>
      </c>
      <c r="AE654" s="34">
        <v>0</v>
      </c>
      <c r="AF654" s="34">
        <v>13492.589398818658</v>
      </c>
      <c r="AG654" s="136">
        <v>52335</v>
      </c>
      <c r="AH654" s="34">
        <v>54895.8</v>
      </c>
      <c r="AI654" s="34">
        <v>0</v>
      </c>
      <c r="AJ654" s="34">
        <v>2560.8000000000002</v>
      </c>
      <c r="AK654" s="34">
        <v>2560.8000000000002</v>
      </c>
      <c r="AL654" s="34">
        <v>52335</v>
      </c>
      <c r="AM654" s="34">
        <v>52335</v>
      </c>
      <c r="AN654" s="34">
        <v>0</v>
      </c>
      <c r="AO654" s="34">
        <v>15861.196810999987</v>
      </c>
      <c r="AP654" s="34">
        <v>13300.396810999988</v>
      </c>
      <c r="AQ654" s="34">
        <v>2560.7999999999993</v>
      </c>
      <c r="AR654" s="34">
        <v>-91921.600000000006</v>
      </c>
      <c r="AS654" s="34">
        <v>0</v>
      </c>
    </row>
    <row r="655" spans="2:45" s="1" customFormat="1" ht="12.75" x14ac:dyDescent="0.2">
      <c r="B655" s="31" t="s">
        <v>3798</v>
      </c>
      <c r="C655" s="32" t="s">
        <v>843</v>
      </c>
      <c r="D655" s="31" t="s">
        <v>844</v>
      </c>
      <c r="E655" s="31" t="s">
        <v>13</v>
      </c>
      <c r="F655" s="31" t="s">
        <v>11</v>
      </c>
      <c r="G655" s="31" t="s">
        <v>18</v>
      </c>
      <c r="H655" s="31" t="s">
        <v>25</v>
      </c>
      <c r="I655" s="31" t="s">
        <v>10</v>
      </c>
      <c r="J655" s="31" t="s">
        <v>22</v>
      </c>
      <c r="K655" s="31" t="s">
        <v>845</v>
      </c>
      <c r="L655" s="33">
        <v>318</v>
      </c>
      <c r="M655" s="150">
        <v>26286.412973999999</v>
      </c>
      <c r="N655" s="34">
        <v>-6432</v>
      </c>
      <c r="O655" s="34">
        <v>5616.8165914408037</v>
      </c>
      <c r="P655" s="30">
        <v>11985.770973999999</v>
      </c>
      <c r="Q655" s="35">
        <v>1389.567499</v>
      </c>
      <c r="R655" s="36">
        <v>0</v>
      </c>
      <c r="S655" s="36">
        <v>206.81408342865083</v>
      </c>
      <c r="T655" s="36">
        <v>429.18591657134914</v>
      </c>
      <c r="U655" s="37">
        <v>636.00342963205549</v>
      </c>
      <c r="V655" s="38">
        <v>2025.5709286320555</v>
      </c>
      <c r="W655" s="34">
        <v>14011.341902632055</v>
      </c>
      <c r="X655" s="34">
        <v>387.77640642865117</v>
      </c>
      <c r="Y655" s="33">
        <v>13623.565496203404</v>
      </c>
      <c r="Z655" s="144">
        <v>0</v>
      </c>
      <c r="AA655" s="34">
        <v>927.67386330020372</v>
      </c>
      <c r="AB655" s="34">
        <v>2118.0746108490716</v>
      </c>
      <c r="AC655" s="34">
        <v>2888.94</v>
      </c>
      <c r="AD655" s="34">
        <v>58.564799999999991</v>
      </c>
      <c r="AE655" s="34">
        <v>0</v>
      </c>
      <c r="AF655" s="34">
        <v>5993.253274149276</v>
      </c>
      <c r="AG655" s="136">
        <v>900</v>
      </c>
      <c r="AH655" s="34">
        <v>3535.3579999999997</v>
      </c>
      <c r="AI655" s="34">
        <v>0</v>
      </c>
      <c r="AJ655" s="34">
        <v>425</v>
      </c>
      <c r="AK655" s="34">
        <v>425</v>
      </c>
      <c r="AL655" s="34">
        <v>900</v>
      </c>
      <c r="AM655" s="34">
        <v>3110.3579999999997</v>
      </c>
      <c r="AN655" s="34">
        <v>2210.3579999999997</v>
      </c>
      <c r="AO655" s="34">
        <v>11985.770973999999</v>
      </c>
      <c r="AP655" s="34">
        <v>9350.4129739999989</v>
      </c>
      <c r="AQ655" s="34">
        <v>2635.3580000000002</v>
      </c>
      <c r="AR655" s="34">
        <v>-6432</v>
      </c>
      <c r="AS655" s="34">
        <v>0</v>
      </c>
    </row>
    <row r="656" spans="2:45" s="1" customFormat="1" ht="12.75" x14ac:dyDescent="0.2">
      <c r="B656" s="31" t="s">
        <v>3798</v>
      </c>
      <c r="C656" s="32" t="s">
        <v>959</v>
      </c>
      <c r="D656" s="31" t="s">
        <v>960</v>
      </c>
      <c r="E656" s="31" t="s">
        <v>13</v>
      </c>
      <c r="F656" s="31" t="s">
        <v>11</v>
      </c>
      <c r="G656" s="31" t="s">
        <v>18</v>
      </c>
      <c r="H656" s="31" t="s">
        <v>25</v>
      </c>
      <c r="I656" s="31" t="s">
        <v>10</v>
      </c>
      <c r="J656" s="31" t="s">
        <v>14</v>
      </c>
      <c r="K656" s="31" t="s">
        <v>961</v>
      </c>
      <c r="L656" s="33">
        <v>9745</v>
      </c>
      <c r="M656" s="150">
        <v>534136.07941700006</v>
      </c>
      <c r="N656" s="34">
        <v>-224060</v>
      </c>
      <c r="O656" s="34">
        <v>77000.698532725932</v>
      </c>
      <c r="P656" s="30">
        <v>515816.68735870009</v>
      </c>
      <c r="Q656" s="35">
        <v>36552.940231</v>
      </c>
      <c r="R656" s="36">
        <v>0</v>
      </c>
      <c r="S656" s="36">
        <v>11693.280020575918</v>
      </c>
      <c r="T656" s="36">
        <v>7796.7199794240823</v>
      </c>
      <c r="U656" s="37">
        <v>19490.105099887991</v>
      </c>
      <c r="V656" s="38">
        <v>56043.045330887995</v>
      </c>
      <c r="W656" s="34">
        <v>571859.7326895881</v>
      </c>
      <c r="X656" s="34">
        <v>21924.900038576103</v>
      </c>
      <c r="Y656" s="33">
        <v>549934.832651012</v>
      </c>
      <c r="Z656" s="144">
        <v>47113.045977023838</v>
      </c>
      <c r="AA656" s="34">
        <v>115022.3715928063</v>
      </c>
      <c r="AB656" s="34">
        <v>109434.42428157854</v>
      </c>
      <c r="AC656" s="34">
        <v>40848.239999999998</v>
      </c>
      <c r="AD656" s="34">
        <v>18427.593815118751</v>
      </c>
      <c r="AE656" s="34">
        <v>10005.6</v>
      </c>
      <c r="AF656" s="34">
        <v>340851.27566652745</v>
      </c>
      <c r="AG656" s="136">
        <v>185519</v>
      </c>
      <c r="AH656" s="34">
        <v>238932.6079417</v>
      </c>
      <c r="AI656" s="34">
        <v>0</v>
      </c>
      <c r="AJ656" s="34">
        <v>53413.607941700007</v>
      </c>
      <c r="AK656" s="34">
        <v>53413.607941700007</v>
      </c>
      <c r="AL656" s="34">
        <v>185519</v>
      </c>
      <c r="AM656" s="34">
        <v>185519</v>
      </c>
      <c r="AN656" s="34">
        <v>0</v>
      </c>
      <c r="AO656" s="34">
        <v>515816.68735870009</v>
      </c>
      <c r="AP656" s="34">
        <v>462403.07941700006</v>
      </c>
      <c r="AQ656" s="34">
        <v>53413.607941700029</v>
      </c>
      <c r="AR656" s="34">
        <v>-224060</v>
      </c>
      <c r="AS656" s="34">
        <v>0</v>
      </c>
    </row>
    <row r="657" spans="2:45" s="1" customFormat="1" ht="12.75" x14ac:dyDescent="0.2">
      <c r="B657" s="31" t="s">
        <v>3798</v>
      </c>
      <c r="C657" s="32" t="s">
        <v>357</v>
      </c>
      <c r="D657" s="31" t="s">
        <v>358</v>
      </c>
      <c r="E657" s="31" t="s">
        <v>13</v>
      </c>
      <c r="F657" s="31" t="s">
        <v>11</v>
      </c>
      <c r="G657" s="31" t="s">
        <v>18</v>
      </c>
      <c r="H657" s="31" t="s">
        <v>25</v>
      </c>
      <c r="I657" s="31" t="s">
        <v>10</v>
      </c>
      <c r="J657" s="31" t="s">
        <v>22</v>
      </c>
      <c r="K657" s="31" t="s">
        <v>359</v>
      </c>
      <c r="L657" s="33">
        <v>389</v>
      </c>
      <c r="M657" s="150">
        <v>13535.504534</v>
      </c>
      <c r="N657" s="34">
        <v>-13123</v>
      </c>
      <c r="O657" s="34">
        <v>10639.043905059514</v>
      </c>
      <c r="P657" s="30">
        <v>2209.313533999999</v>
      </c>
      <c r="Q657" s="35">
        <v>819.06194700000003</v>
      </c>
      <c r="R657" s="36">
        <v>0</v>
      </c>
      <c r="S657" s="36">
        <v>462.53942857160615</v>
      </c>
      <c r="T657" s="36">
        <v>6687.2358722647723</v>
      </c>
      <c r="U657" s="37">
        <v>7149.8138560227962</v>
      </c>
      <c r="V657" s="38">
        <v>7968.8758030227964</v>
      </c>
      <c r="W657" s="34">
        <v>10178.189337022795</v>
      </c>
      <c r="X657" s="34">
        <v>8882.6518526311229</v>
      </c>
      <c r="Y657" s="33">
        <v>1295.5374843916734</v>
      </c>
      <c r="Z657" s="144">
        <v>0</v>
      </c>
      <c r="AA657" s="34">
        <v>1260.5629729077316</v>
      </c>
      <c r="AB657" s="34">
        <v>3922.9753880392882</v>
      </c>
      <c r="AC657" s="34">
        <v>1630.58</v>
      </c>
      <c r="AD657" s="34">
        <v>0</v>
      </c>
      <c r="AE657" s="34">
        <v>0</v>
      </c>
      <c r="AF657" s="34">
        <v>6814.1183609470199</v>
      </c>
      <c r="AG657" s="136">
        <v>2085</v>
      </c>
      <c r="AH657" s="34">
        <v>4479.8089999999993</v>
      </c>
      <c r="AI657" s="34">
        <v>0</v>
      </c>
      <c r="AJ657" s="34">
        <v>675</v>
      </c>
      <c r="AK657" s="34">
        <v>675</v>
      </c>
      <c r="AL657" s="34">
        <v>2085</v>
      </c>
      <c r="AM657" s="34">
        <v>3804.8089999999997</v>
      </c>
      <c r="AN657" s="34">
        <v>1719.8089999999997</v>
      </c>
      <c r="AO657" s="34">
        <v>2209.313533999999</v>
      </c>
      <c r="AP657" s="34">
        <v>-185.49546600000076</v>
      </c>
      <c r="AQ657" s="34">
        <v>2394.8089999999993</v>
      </c>
      <c r="AR657" s="34">
        <v>-13123</v>
      </c>
      <c r="AS657" s="34">
        <v>0</v>
      </c>
    </row>
    <row r="658" spans="2:45" s="1" customFormat="1" ht="12.75" x14ac:dyDescent="0.2">
      <c r="B658" s="31" t="s">
        <v>3798</v>
      </c>
      <c r="C658" s="32" t="s">
        <v>51</v>
      </c>
      <c r="D658" s="31" t="s">
        <v>52</v>
      </c>
      <c r="E658" s="31" t="s">
        <v>13</v>
      </c>
      <c r="F658" s="31" t="s">
        <v>11</v>
      </c>
      <c r="G658" s="31" t="s">
        <v>18</v>
      </c>
      <c r="H658" s="31" t="s">
        <v>25</v>
      </c>
      <c r="I658" s="31" t="s">
        <v>10</v>
      </c>
      <c r="J658" s="31" t="s">
        <v>12</v>
      </c>
      <c r="K658" s="31" t="s">
        <v>53</v>
      </c>
      <c r="L658" s="33">
        <v>1172</v>
      </c>
      <c r="M658" s="150">
        <v>30813.143920000002</v>
      </c>
      <c r="N658" s="34">
        <v>25839.1</v>
      </c>
      <c r="O658" s="34">
        <v>0</v>
      </c>
      <c r="P658" s="30">
        <v>59302.923920000001</v>
      </c>
      <c r="Q658" s="35">
        <v>2957.1603169999998</v>
      </c>
      <c r="R658" s="36">
        <v>0</v>
      </c>
      <c r="S658" s="36">
        <v>2452.1223508580847</v>
      </c>
      <c r="T658" s="36">
        <v>-5.8431854423929508</v>
      </c>
      <c r="U658" s="37">
        <v>2446.2923569839973</v>
      </c>
      <c r="V658" s="38">
        <v>5403.4526739839966</v>
      </c>
      <c r="W658" s="34">
        <v>64706.376593983994</v>
      </c>
      <c r="X658" s="34">
        <v>4597.729407858089</v>
      </c>
      <c r="Y658" s="33">
        <v>60108.647186125905</v>
      </c>
      <c r="Z658" s="144">
        <v>0</v>
      </c>
      <c r="AA658" s="34">
        <v>1038.010782933362</v>
      </c>
      <c r="AB658" s="34">
        <v>7556.4528778883769</v>
      </c>
      <c r="AC658" s="34">
        <v>4912.6899999999996</v>
      </c>
      <c r="AD658" s="34">
        <v>771.40927079999994</v>
      </c>
      <c r="AE658" s="34">
        <v>0</v>
      </c>
      <c r="AF658" s="34">
        <v>14278.56293162174</v>
      </c>
      <c r="AG658" s="136">
        <v>12601</v>
      </c>
      <c r="AH658" s="34">
        <v>13114.68</v>
      </c>
      <c r="AI658" s="34">
        <v>0</v>
      </c>
      <c r="AJ658" s="34">
        <v>0</v>
      </c>
      <c r="AK658" s="34">
        <v>0</v>
      </c>
      <c r="AL658" s="34">
        <v>12601</v>
      </c>
      <c r="AM658" s="34">
        <v>13114.68</v>
      </c>
      <c r="AN658" s="34">
        <v>513.68000000000029</v>
      </c>
      <c r="AO658" s="34">
        <v>59302.923920000001</v>
      </c>
      <c r="AP658" s="34">
        <v>58789.243920000001</v>
      </c>
      <c r="AQ658" s="34">
        <v>513.68000000000029</v>
      </c>
      <c r="AR658" s="34">
        <v>19448</v>
      </c>
      <c r="AS658" s="34">
        <v>6391.0999999999985</v>
      </c>
    </row>
    <row r="659" spans="2:45" s="1" customFormat="1" ht="12.75" x14ac:dyDescent="0.2">
      <c r="B659" s="31" t="s">
        <v>3798</v>
      </c>
      <c r="C659" s="32" t="s">
        <v>912</v>
      </c>
      <c r="D659" s="31" t="s">
        <v>913</v>
      </c>
      <c r="E659" s="31" t="s">
        <v>13</v>
      </c>
      <c r="F659" s="31" t="s">
        <v>11</v>
      </c>
      <c r="G659" s="31" t="s">
        <v>18</v>
      </c>
      <c r="H659" s="31" t="s">
        <v>25</v>
      </c>
      <c r="I659" s="31" t="s">
        <v>10</v>
      </c>
      <c r="J659" s="31" t="s">
        <v>12</v>
      </c>
      <c r="K659" s="31" t="s">
        <v>914</v>
      </c>
      <c r="L659" s="33">
        <v>1312</v>
      </c>
      <c r="M659" s="150">
        <v>40342.506122999999</v>
      </c>
      <c r="N659" s="34">
        <v>-7395.4000000000015</v>
      </c>
      <c r="O659" s="34">
        <v>0</v>
      </c>
      <c r="P659" s="30">
        <v>59279.106123000005</v>
      </c>
      <c r="Q659" s="35">
        <v>3107.6236669999998</v>
      </c>
      <c r="R659" s="36">
        <v>0</v>
      </c>
      <c r="S659" s="36">
        <v>1690.667108572078</v>
      </c>
      <c r="T659" s="36">
        <v>933.33289142792205</v>
      </c>
      <c r="U659" s="37">
        <v>2624.0141499284805</v>
      </c>
      <c r="V659" s="38">
        <v>5731.6378169284799</v>
      </c>
      <c r="W659" s="34">
        <v>65010.743939928485</v>
      </c>
      <c r="X659" s="34">
        <v>3170.0008285720833</v>
      </c>
      <c r="Y659" s="33">
        <v>61840.743111356402</v>
      </c>
      <c r="Z659" s="144">
        <v>0</v>
      </c>
      <c r="AA659" s="34">
        <v>1397.5561650900559</v>
      </c>
      <c r="AB659" s="34">
        <v>9311.1416040175554</v>
      </c>
      <c r="AC659" s="34">
        <v>5499.53</v>
      </c>
      <c r="AD659" s="34">
        <v>1250.11222747596</v>
      </c>
      <c r="AE659" s="34">
        <v>0</v>
      </c>
      <c r="AF659" s="34">
        <v>17458.339996583571</v>
      </c>
      <c r="AG659" s="136">
        <v>34147</v>
      </c>
      <c r="AH659" s="34">
        <v>34147</v>
      </c>
      <c r="AI659" s="34">
        <v>1035</v>
      </c>
      <c r="AJ659" s="34">
        <v>1035</v>
      </c>
      <c r="AK659" s="34">
        <v>0</v>
      </c>
      <c r="AL659" s="34">
        <v>33112</v>
      </c>
      <c r="AM659" s="34">
        <v>33112</v>
      </c>
      <c r="AN659" s="34">
        <v>0</v>
      </c>
      <c r="AO659" s="34">
        <v>59279.106123000005</v>
      </c>
      <c r="AP659" s="34">
        <v>59279.106123000005</v>
      </c>
      <c r="AQ659" s="34">
        <v>0</v>
      </c>
      <c r="AR659" s="34">
        <v>-25006</v>
      </c>
      <c r="AS659" s="34">
        <v>17610.599999999999</v>
      </c>
    </row>
    <row r="660" spans="2:45" s="1" customFormat="1" ht="12.75" x14ac:dyDescent="0.2">
      <c r="B660" s="31" t="s">
        <v>3798</v>
      </c>
      <c r="C660" s="32" t="s">
        <v>1016</v>
      </c>
      <c r="D660" s="31" t="s">
        <v>1017</v>
      </c>
      <c r="E660" s="31" t="s">
        <v>13</v>
      </c>
      <c r="F660" s="31" t="s">
        <v>11</v>
      </c>
      <c r="G660" s="31" t="s">
        <v>18</v>
      </c>
      <c r="H660" s="31" t="s">
        <v>25</v>
      </c>
      <c r="I660" s="31" t="s">
        <v>10</v>
      </c>
      <c r="J660" s="31" t="s">
        <v>14</v>
      </c>
      <c r="K660" s="31" t="s">
        <v>1018</v>
      </c>
      <c r="L660" s="33">
        <v>6693</v>
      </c>
      <c r="M660" s="150">
        <v>233258.74085900001</v>
      </c>
      <c r="N660" s="34">
        <v>-225165</v>
      </c>
      <c r="O660" s="34">
        <v>130380.48464738039</v>
      </c>
      <c r="P660" s="30">
        <v>58926.640859000006</v>
      </c>
      <c r="Q660" s="35">
        <v>23229.491827000002</v>
      </c>
      <c r="R660" s="36">
        <v>0</v>
      </c>
      <c r="S660" s="36">
        <v>11956.502685718877</v>
      </c>
      <c r="T660" s="36">
        <v>48015.22676675309</v>
      </c>
      <c r="U660" s="37">
        <v>59972.052850216867</v>
      </c>
      <c r="V660" s="38">
        <v>83201.544677216865</v>
      </c>
      <c r="W660" s="34">
        <v>142128.18553621689</v>
      </c>
      <c r="X660" s="34">
        <v>81104.734347099264</v>
      </c>
      <c r="Y660" s="33">
        <v>61023.451189117615</v>
      </c>
      <c r="Z660" s="144">
        <v>0</v>
      </c>
      <c r="AA660" s="34">
        <v>13216.502107370585</v>
      </c>
      <c r="AB660" s="34">
        <v>41893.971940923402</v>
      </c>
      <c r="AC660" s="34">
        <v>28055.14</v>
      </c>
      <c r="AD660" s="34">
        <v>2102.0961231874999</v>
      </c>
      <c r="AE660" s="34">
        <v>0</v>
      </c>
      <c r="AF660" s="34">
        <v>85267.710171481493</v>
      </c>
      <c r="AG660" s="136">
        <v>149877</v>
      </c>
      <c r="AH660" s="34">
        <v>166373.9</v>
      </c>
      <c r="AI660" s="34">
        <v>5374</v>
      </c>
      <c r="AJ660" s="34">
        <v>21870.9</v>
      </c>
      <c r="AK660" s="34">
        <v>16496.900000000001</v>
      </c>
      <c r="AL660" s="34">
        <v>144503</v>
      </c>
      <c r="AM660" s="34">
        <v>144503</v>
      </c>
      <c r="AN660" s="34">
        <v>0</v>
      </c>
      <c r="AO660" s="34">
        <v>58926.640859000006</v>
      </c>
      <c r="AP660" s="34">
        <v>42429.740859000005</v>
      </c>
      <c r="AQ660" s="34">
        <v>16496.899999999994</v>
      </c>
      <c r="AR660" s="34">
        <v>-225165</v>
      </c>
      <c r="AS660" s="34">
        <v>0</v>
      </c>
    </row>
    <row r="661" spans="2:45" s="1" customFormat="1" ht="12.75" x14ac:dyDescent="0.2">
      <c r="B661" s="31" t="s">
        <v>3798</v>
      </c>
      <c r="C661" s="32" t="s">
        <v>231</v>
      </c>
      <c r="D661" s="31" t="s">
        <v>232</v>
      </c>
      <c r="E661" s="31" t="s">
        <v>13</v>
      </c>
      <c r="F661" s="31" t="s">
        <v>11</v>
      </c>
      <c r="G661" s="31" t="s">
        <v>18</v>
      </c>
      <c r="H661" s="31" t="s">
        <v>25</v>
      </c>
      <c r="I661" s="31" t="s">
        <v>10</v>
      </c>
      <c r="J661" s="31" t="s">
        <v>22</v>
      </c>
      <c r="K661" s="31" t="s">
        <v>233</v>
      </c>
      <c r="L661" s="33">
        <v>466</v>
      </c>
      <c r="M661" s="150">
        <v>28146.801855000002</v>
      </c>
      <c r="N661" s="34">
        <v>15310</v>
      </c>
      <c r="O661" s="34">
        <v>0</v>
      </c>
      <c r="P661" s="30">
        <v>40634.747854999994</v>
      </c>
      <c r="Q661" s="35">
        <v>1267.2725399999999</v>
      </c>
      <c r="R661" s="36">
        <v>0</v>
      </c>
      <c r="S661" s="36">
        <v>2.7358925714296216</v>
      </c>
      <c r="T661" s="36">
        <v>929.26410742857036</v>
      </c>
      <c r="U661" s="37">
        <v>932.00502581301214</v>
      </c>
      <c r="V661" s="38">
        <v>2199.2775658130122</v>
      </c>
      <c r="W661" s="34">
        <v>42834.025420813006</v>
      </c>
      <c r="X661" s="34">
        <v>5.1297985714263632</v>
      </c>
      <c r="Y661" s="33">
        <v>42828.89562224158</v>
      </c>
      <c r="Z661" s="144">
        <v>0</v>
      </c>
      <c r="AA661" s="34">
        <v>1987.8053248841311</v>
      </c>
      <c r="AB661" s="34">
        <v>2997.7468427365866</v>
      </c>
      <c r="AC661" s="34">
        <v>1953.34</v>
      </c>
      <c r="AD661" s="34">
        <v>1444.5</v>
      </c>
      <c r="AE661" s="34">
        <v>0</v>
      </c>
      <c r="AF661" s="34">
        <v>8383.3921676207174</v>
      </c>
      <c r="AG661" s="136">
        <v>0</v>
      </c>
      <c r="AH661" s="34">
        <v>4557.945999999999</v>
      </c>
      <c r="AI661" s="34">
        <v>0</v>
      </c>
      <c r="AJ661" s="34">
        <v>0</v>
      </c>
      <c r="AK661" s="34">
        <v>0</v>
      </c>
      <c r="AL661" s="34">
        <v>0</v>
      </c>
      <c r="AM661" s="34">
        <v>4557.945999999999</v>
      </c>
      <c r="AN661" s="34">
        <v>4557.945999999999</v>
      </c>
      <c r="AO661" s="34">
        <v>40634.747854999994</v>
      </c>
      <c r="AP661" s="34">
        <v>36076.801854999998</v>
      </c>
      <c r="AQ661" s="34">
        <v>4557.9459999999963</v>
      </c>
      <c r="AR661" s="34">
        <v>10410</v>
      </c>
      <c r="AS661" s="34">
        <v>4900</v>
      </c>
    </row>
    <row r="662" spans="2:45" s="1" customFormat="1" ht="12.75" x14ac:dyDescent="0.2">
      <c r="B662" s="31" t="s">
        <v>3798</v>
      </c>
      <c r="C662" s="32" t="s">
        <v>1220</v>
      </c>
      <c r="D662" s="31" t="s">
        <v>1221</v>
      </c>
      <c r="E662" s="31" t="s">
        <v>13</v>
      </c>
      <c r="F662" s="31" t="s">
        <v>11</v>
      </c>
      <c r="G662" s="31" t="s">
        <v>18</v>
      </c>
      <c r="H662" s="31" t="s">
        <v>25</v>
      </c>
      <c r="I662" s="31" t="s">
        <v>10</v>
      </c>
      <c r="J662" s="31" t="s">
        <v>12</v>
      </c>
      <c r="K662" s="31" t="s">
        <v>1222</v>
      </c>
      <c r="L662" s="33">
        <v>1242</v>
      </c>
      <c r="M662" s="150">
        <v>32144.430237</v>
      </c>
      <c r="N662" s="34">
        <v>-26634</v>
      </c>
      <c r="O662" s="34">
        <v>7007.1089567008794</v>
      </c>
      <c r="P662" s="30">
        <v>21840.610237000001</v>
      </c>
      <c r="Q662" s="35">
        <v>2986.9121060000002</v>
      </c>
      <c r="R662" s="36">
        <v>0</v>
      </c>
      <c r="S662" s="36">
        <v>2002.2800342864834</v>
      </c>
      <c r="T662" s="36">
        <v>481.71996571351656</v>
      </c>
      <c r="U662" s="37">
        <v>2484.0133949780279</v>
      </c>
      <c r="V662" s="38">
        <v>5470.9255009780281</v>
      </c>
      <c r="W662" s="34">
        <v>27311.535737978029</v>
      </c>
      <c r="X662" s="34">
        <v>3754.2750642864812</v>
      </c>
      <c r="Y662" s="33">
        <v>23557.260673691548</v>
      </c>
      <c r="Z662" s="144">
        <v>0</v>
      </c>
      <c r="AA662" s="34">
        <v>2623.5499647867791</v>
      </c>
      <c r="AB662" s="34">
        <v>9164.851335633557</v>
      </c>
      <c r="AC662" s="34">
        <v>5206.1099999999997</v>
      </c>
      <c r="AD662" s="34">
        <v>748.5</v>
      </c>
      <c r="AE662" s="34">
        <v>586.25</v>
      </c>
      <c r="AF662" s="34">
        <v>18329.261300420338</v>
      </c>
      <c r="AG662" s="136">
        <v>0</v>
      </c>
      <c r="AH662" s="34">
        <v>16330.18</v>
      </c>
      <c r="AI662" s="34">
        <v>0</v>
      </c>
      <c r="AJ662" s="34">
        <v>2432.2000000000003</v>
      </c>
      <c r="AK662" s="34">
        <v>2432.2000000000003</v>
      </c>
      <c r="AL662" s="34">
        <v>0</v>
      </c>
      <c r="AM662" s="34">
        <v>13897.98</v>
      </c>
      <c r="AN662" s="34">
        <v>13897.98</v>
      </c>
      <c r="AO662" s="34">
        <v>21840.610237000001</v>
      </c>
      <c r="AP662" s="34">
        <v>5510.4302370000005</v>
      </c>
      <c r="AQ662" s="34">
        <v>16330.18</v>
      </c>
      <c r="AR662" s="34">
        <v>-26634</v>
      </c>
      <c r="AS662" s="34">
        <v>0</v>
      </c>
    </row>
    <row r="663" spans="2:45" s="1" customFormat="1" ht="12.75" x14ac:dyDescent="0.2">
      <c r="B663" s="31" t="s">
        <v>3798</v>
      </c>
      <c r="C663" s="32" t="s">
        <v>1500</v>
      </c>
      <c r="D663" s="31" t="s">
        <v>1501</v>
      </c>
      <c r="E663" s="31" t="s">
        <v>13</v>
      </c>
      <c r="F663" s="31" t="s">
        <v>11</v>
      </c>
      <c r="G663" s="31" t="s">
        <v>18</v>
      </c>
      <c r="H663" s="31" t="s">
        <v>25</v>
      </c>
      <c r="I663" s="31" t="s">
        <v>10</v>
      </c>
      <c r="J663" s="31" t="s">
        <v>12</v>
      </c>
      <c r="K663" s="31" t="s">
        <v>1502</v>
      </c>
      <c r="L663" s="33">
        <v>1599</v>
      </c>
      <c r="M663" s="150">
        <v>72101.633587999997</v>
      </c>
      <c r="N663" s="34">
        <v>-8226</v>
      </c>
      <c r="O663" s="34">
        <v>0</v>
      </c>
      <c r="P663" s="30">
        <v>53641.543588</v>
      </c>
      <c r="Q663" s="35">
        <v>4571.5227880000002</v>
      </c>
      <c r="R663" s="36">
        <v>0</v>
      </c>
      <c r="S663" s="36">
        <v>2299.6001188580258</v>
      </c>
      <c r="T663" s="36">
        <v>898.39988114197422</v>
      </c>
      <c r="U663" s="37">
        <v>3198.0172452253355</v>
      </c>
      <c r="V663" s="38">
        <v>7769.5400332253357</v>
      </c>
      <c r="W663" s="34">
        <v>61411.083621225334</v>
      </c>
      <c r="X663" s="34">
        <v>4311.750222858027</v>
      </c>
      <c r="Y663" s="33">
        <v>57099.333398367307</v>
      </c>
      <c r="Z663" s="144">
        <v>0</v>
      </c>
      <c r="AA663" s="34">
        <v>1274.2752642685646</v>
      </c>
      <c r="AB663" s="34">
        <v>11554.317315500661</v>
      </c>
      <c r="AC663" s="34">
        <v>6702.55</v>
      </c>
      <c r="AD663" s="34">
        <v>2515</v>
      </c>
      <c r="AE663" s="34">
        <v>0</v>
      </c>
      <c r="AF663" s="34">
        <v>22046.142579769225</v>
      </c>
      <c r="AG663" s="136">
        <v>14840</v>
      </c>
      <c r="AH663" s="34">
        <v>22203.909999999996</v>
      </c>
      <c r="AI663" s="34">
        <v>0</v>
      </c>
      <c r="AJ663" s="34">
        <v>4311.1000000000004</v>
      </c>
      <c r="AK663" s="34">
        <v>4311.1000000000004</v>
      </c>
      <c r="AL663" s="34">
        <v>14840</v>
      </c>
      <c r="AM663" s="34">
        <v>17892.809999999998</v>
      </c>
      <c r="AN663" s="34">
        <v>3052.8099999999977</v>
      </c>
      <c r="AO663" s="34">
        <v>53641.543588</v>
      </c>
      <c r="AP663" s="34">
        <v>46277.633588000004</v>
      </c>
      <c r="AQ663" s="34">
        <v>7363.9099999999962</v>
      </c>
      <c r="AR663" s="34">
        <v>-8226</v>
      </c>
      <c r="AS663" s="34">
        <v>0</v>
      </c>
    </row>
    <row r="664" spans="2:45" s="1" customFormat="1" ht="12.75" x14ac:dyDescent="0.2">
      <c r="B664" s="31" t="s">
        <v>3798</v>
      </c>
      <c r="C664" s="32" t="s">
        <v>381</v>
      </c>
      <c r="D664" s="31" t="s">
        <v>382</v>
      </c>
      <c r="E664" s="31" t="s">
        <v>13</v>
      </c>
      <c r="F664" s="31" t="s">
        <v>11</v>
      </c>
      <c r="G664" s="31" t="s">
        <v>18</v>
      </c>
      <c r="H664" s="31" t="s">
        <v>25</v>
      </c>
      <c r="I664" s="31" t="s">
        <v>10</v>
      </c>
      <c r="J664" s="31" t="s">
        <v>12</v>
      </c>
      <c r="K664" s="31" t="s">
        <v>383</v>
      </c>
      <c r="L664" s="33">
        <v>2583</v>
      </c>
      <c r="M664" s="150">
        <v>56566.048989999996</v>
      </c>
      <c r="N664" s="34">
        <v>-68811</v>
      </c>
      <c r="O664" s="34">
        <v>49771.953049264586</v>
      </c>
      <c r="P664" s="30">
        <v>6523.4238889999979</v>
      </c>
      <c r="Q664" s="35">
        <v>4490.8431529999998</v>
      </c>
      <c r="R664" s="36">
        <v>0</v>
      </c>
      <c r="S664" s="36">
        <v>3046.1571497154555</v>
      </c>
      <c r="T664" s="36">
        <v>34699.902129923401</v>
      </c>
      <c r="U664" s="37">
        <v>37746.262825385522</v>
      </c>
      <c r="V664" s="38">
        <v>42237.105978385523</v>
      </c>
      <c r="W664" s="34">
        <v>48760.529867385521</v>
      </c>
      <c r="X664" s="34">
        <v>47134.618168980043</v>
      </c>
      <c r="Y664" s="33">
        <v>1625.9116984054781</v>
      </c>
      <c r="Z664" s="144">
        <v>0</v>
      </c>
      <c r="AA664" s="34">
        <v>2769.1121741616325</v>
      </c>
      <c r="AB664" s="34">
        <v>15079.40192360517</v>
      </c>
      <c r="AC664" s="34">
        <v>10827.19</v>
      </c>
      <c r="AD664" s="34">
        <v>1935.8659551000001</v>
      </c>
      <c r="AE664" s="34">
        <v>130.58000000000001</v>
      </c>
      <c r="AF664" s="34">
        <v>30742.150052866804</v>
      </c>
      <c r="AG664" s="136">
        <v>25616</v>
      </c>
      <c r="AH664" s="34">
        <v>34560.374899000002</v>
      </c>
      <c r="AI664" s="34">
        <v>0</v>
      </c>
      <c r="AJ664" s="34">
        <v>5656.6048989999999</v>
      </c>
      <c r="AK664" s="34">
        <v>5656.6048989999999</v>
      </c>
      <c r="AL664" s="34">
        <v>25616</v>
      </c>
      <c r="AM664" s="34">
        <v>28903.77</v>
      </c>
      <c r="AN664" s="34">
        <v>3287.7700000000004</v>
      </c>
      <c r="AO664" s="34">
        <v>6523.4238889999979</v>
      </c>
      <c r="AP664" s="34">
        <v>-2420.9510100000025</v>
      </c>
      <c r="AQ664" s="34">
        <v>8944.3748990000004</v>
      </c>
      <c r="AR664" s="34">
        <v>-71484</v>
      </c>
      <c r="AS664" s="34">
        <v>2673</v>
      </c>
    </row>
    <row r="665" spans="2:45" s="1" customFormat="1" ht="12.75" x14ac:dyDescent="0.2">
      <c r="B665" s="31" t="s">
        <v>3798</v>
      </c>
      <c r="C665" s="32" t="s">
        <v>519</v>
      </c>
      <c r="D665" s="31" t="s">
        <v>520</v>
      </c>
      <c r="E665" s="31" t="s">
        <v>13</v>
      </c>
      <c r="F665" s="31" t="s">
        <v>11</v>
      </c>
      <c r="G665" s="31" t="s">
        <v>18</v>
      </c>
      <c r="H665" s="31" t="s">
        <v>25</v>
      </c>
      <c r="I665" s="31" t="s">
        <v>10</v>
      </c>
      <c r="J665" s="31" t="s">
        <v>12</v>
      </c>
      <c r="K665" s="31" t="s">
        <v>521</v>
      </c>
      <c r="L665" s="33">
        <v>1380</v>
      </c>
      <c r="M665" s="150">
        <v>39363.367171999998</v>
      </c>
      <c r="N665" s="34">
        <v>14312</v>
      </c>
      <c r="O665" s="34">
        <v>0</v>
      </c>
      <c r="P665" s="30">
        <v>54344.567171999995</v>
      </c>
      <c r="Q665" s="35">
        <v>1565.2205819999999</v>
      </c>
      <c r="R665" s="36">
        <v>0</v>
      </c>
      <c r="S665" s="36">
        <v>974.87076685751731</v>
      </c>
      <c r="T665" s="36">
        <v>1785.1292331424827</v>
      </c>
      <c r="U665" s="37">
        <v>2760.0148833089197</v>
      </c>
      <c r="V665" s="38">
        <v>4325.2354653089196</v>
      </c>
      <c r="W665" s="34">
        <v>58669.802637308916</v>
      </c>
      <c r="X665" s="34">
        <v>1827.8826878575128</v>
      </c>
      <c r="Y665" s="33">
        <v>56841.919949451403</v>
      </c>
      <c r="Z665" s="144">
        <v>0</v>
      </c>
      <c r="AA665" s="34">
        <v>1385.6985832876685</v>
      </c>
      <c r="AB665" s="34">
        <v>9453.904316915623</v>
      </c>
      <c r="AC665" s="34">
        <v>10997.23</v>
      </c>
      <c r="AD665" s="34">
        <v>1942.026618975</v>
      </c>
      <c r="AE665" s="34">
        <v>0</v>
      </c>
      <c r="AF665" s="34">
        <v>23778.859519178292</v>
      </c>
      <c r="AG665" s="136">
        <v>4890</v>
      </c>
      <c r="AH665" s="34">
        <v>15442.199999999999</v>
      </c>
      <c r="AI665" s="34">
        <v>0</v>
      </c>
      <c r="AJ665" s="34">
        <v>0</v>
      </c>
      <c r="AK665" s="34">
        <v>0</v>
      </c>
      <c r="AL665" s="34">
        <v>4890</v>
      </c>
      <c r="AM665" s="34">
        <v>15442.199999999999</v>
      </c>
      <c r="AN665" s="34">
        <v>10552.199999999999</v>
      </c>
      <c r="AO665" s="34">
        <v>54344.567171999995</v>
      </c>
      <c r="AP665" s="34">
        <v>43792.367171999998</v>
      </c>
      <c r="AQ665" s="34">
        <v>10552.199999999997</v>
      </c>
      <c r="AR665" s="34">
        <v>14312</v>
      </c>
      <c r="AS665" s="34">
        <v>0</v>
      </c>
    </row>
    <row r="666" spans="2:45" s="1" customFormat="1" ht="12.75" x14ac:dyDescent="0.2">
      <c r="B666" s="31" t="s">
        <v>3798</v>
      </c>
      <c r="C666" s="32" t="s">
        <v>3386</v>
      </c>
      <c r="D666" s="31" t="s">
        <v>3387</v>
      </c>
      <c r="E666" s="31" t="s">
        <v>13</v>
      </c>
      <c r="F666" s="31" t="s">
        <v>11</v>
      </c>
      <c r="G666" s="31" t="s">
        <v>18</v>
      </c>
      <c r="H666" s="31" t="s">
        <v>25</v>
      </c>
      <c r="I666" s="31" t="s">
        <v>10</v>
      </c>
      <c r="J666" s="31" t="s">
        <v>12</v>
      </c>
      <c r="K666" s="31" t="s">
        <v>3388</v>
      </c>
      <c r="L666" s="33">
        <v>2527</v>
      </c>
      <c r="M666" s="150">
        <v>126012.0039</v>
      </c>
      <c r="N666" s="34">
        <v>-131350</v>
      </c>
      <c r="O666" s="34">
        <v>113876.27868280216</v>
      </c>
      <c r="P666" s="30">
        <v>-25893.795710000006</v>
      </c>
      <c r="Q666" s="35">
        <v>9152.4337230000001</v>
      </c>
      <c r="R666" s="36">
        <v>25893.795710000006</v>
      </c>
      <c r="S666" s="36">
        <v>3615.8243462871023</v>
      </c>
      <c r="T666" s="36">
        <v>89236.91838156934</v>
      </c>
      <c r="U666" s="37">
        <v>118747.17877894876</v>
      </c>
      <c r="V666" s="38">
        <v>127899.61250194875</v>
      </c>
      <c r="W666" s="34">
        <v>127899.61250194875</v>
      </c>
      <c r="X666" s="34">
        <v>114667.36191208928</v>
      </c>
      <c r="Y666" s="33">
        <v>13232.250589859468</v>
      </c>
      <c r="Z666" s="144">
        <v>30312.416491752403</v>
      </c>
      <c r="AA666" s="34">
        <v>1612.8314977524967</v>
      </c>
      <c r="AB666" s="34">
        <v>35300.041179173255</v>
      </c>
      <c r="AC666" s="34">
        <v>10592.46</v>
      </c>
      <c r="AD666" s="34">
        <v>4425.8999999999996</v>
      </c>
      <c r="AE666" s="34">
        <v>2708.84</v>
      </c>
      <c r="AF666" s="34">
        <v>84952.489168678148</v>
      </c>
      <c r="AG666" s="136">
        <v>57089</v>
      </c>
      <c r="AH666" s="34">
        <v>69690.200389999998</v>
      </c>
      <c r="AI666" s="34">
        <v>0</v>
      </c>
      <c r="AJ666" s="34">
        <v>12601.20039</v>
      </c>
      <c r="AK666" s="34">
        <v>12601.20039</v>
      </c>
      <c r="AL666" s="34">
        <v>57089</v>
      </c>
      <c r="AM666" s="34">
        <v>57089</v>
      </c>
      <c r="AN666" s="34">
        <v>0</v>
      </c>
      <c r="AO666" s="34">
        <v>-25893.795710000006</v>
      </c>
      <c r="AP666" s="34">
        <v>-38494.996100000004</v>
      </c>
      <c r="AQ666" s="34">
        <v>12601.20039</v>
      </c>
      <c r="AR666" s="34">
        <v>-131350</v>
      </c>
      <c r="AS666" s="34">
        <v>0</v>
      </c>
    </row>
    <row r="667" spans="2:45" s="1" customFormat="1" ht="12.75" x14ac:dyDescent="0.2">
      <c r="B667" s="31" t="s">
        <v>3798</v>
      </c>
      <c r="C667" s="32" t="s">
        <v>3662</v>
      </c>
      <c r="D667" s="31" t="s">
        <v>3663</v>
      </c>
      <c r="E667" s="31" t="s">
        <v>13</v>
      </c>
      <c r="F667" s="31" t="s">
        <v>11</v>
      </c>
      <c r="G667" s="31" t="s">
        <v>18</v>
      </c>
      <c r="H667" s="31" t="s">
        <v>25</v>
      </c>
      <c r="I667" s="31" t="s">
        <v>10</v>
      </c>
      <c r="J667" s="31" t="s">
        <v>12</v>
      </c>
      <c r="K667" s="31" t="s">
        <v>3664</v>
      </c>
      <c r="L667" s="33">
        <v>2018</v>
      </c>
      <c r="M667" s="150">
        <v>41204.802656</v>
      </c>
      <c r="N667" s="34">
        <v>-2931</v>
      </c>
      <c r="O667" s="34">
        <v>180.01317722693921</v>
      </c>
      <c r="P667" s="30">
        <v>63573.322655999997</v>
      </c>
      <c r="Q667" s="35">
        <v>2719.650271</v>
      </c>
      <c r="R667" s="36">
        <v>0</v>
      </c>
      <c r="S667" s="36">
        <v>2592.022197715281</v>
      </c>
      <c r="T667" s="36">
        <v>1443.977802284719</v>
      </c>
      <c r="U667" s="37">
        <v>4036.021764143044</v>
      </c>
      <c r="V667" s="38">
        <v>6755.672035143044</v>
      </c>
      <c r="W667" s="34">
        <v>70328.994691143045</v>
      </c>
      <c r="X667" s="34">
        <v>4860.0416207152884</v>
      </c>
      <c r="Y667" s="33">
        <v>65468.953070427757</v>
      </c>
      <c r="Z667" s="144">
        <v>0</v>
      </c>
      <c r="AA667" s="34">
        <v>1983.9481741263196</v>
      </c>
      <c r="AB667" s="34">
        <v>11326.511913590357</v>
      </c>
      <c r="AC667" s="34">
        <v>8458.8799999999992</v>
      </c>
      <c r="AD667" s="34">
        <v>587.5</v>
      </c>
      <c r="AE667" s="34">
        <v>539.99</v>
      </c>
      <c r="AF667" s="34">
        <v>22896.830087716677</v>
      </c>
      <c r="AG667" s="136">
        <v>0</v>
      </c>
      <c r="AH667" s="34">
        <v>25299.519999999997</v>
      </c>
      <c r="AI667" s="34">
        <v>0</v>
      </c>
      <c r="AJ667" s="34">
        <v>2718.1000000000004</v>
      </c>
      <c r="AK667" s="34">
        <v>2718.1000000000004</v>
      </c>
      <c r="AL667" s="34">
        <v>0</v>
      </c>
      <c r="AM667" s="34">
        <v>22581.42</v>
      </c>
      <c r="AN667" s="34">
        <v>22581.42</v>
      </c>
      <c r="AO667" s="34">
        <v>63573.322655999997</v>
      </c>
      <c r="AP667" s="34">
        <v>38273.802656</v>
      </c>
      <c r="AQ667" s="34">
        <v>25299.519999999997</v>
      </c>
      <c r="AR667" s="34">
        <v>-2931</v>
      </c>
      <c r="AS667" s="34">
        <v>0</v>
      </c>
    </row>
    <row r="668" spans="2:45" s="1" customFormat="1" ht="12.75" x14ac:dyDescent="0.2">
      <c r="B668" s="31" t="s">
        <v>3798</v>
      </c>
      <c r="C668" s="32" t="s">
        <v>96</v>
      </c>
      <c r="D668" s="31" t="s">
        <v>97</v>
      </c>
      <c r="E668" s="31" t="s">
        <v>13</v>
      </c>
      <c r="F668" s="31" t="s">
        <v>11</v>
      </c>
      <c r="G668" s="31" t="s">
        <v>18</v>
      </c>
      <c r="H668" s="31" t="s">
        <v>25</v>
      </c>
      <c r="I668" s="31" t="s">
        <v>10</v>
      </c>
      <c r="J668" s="31" t="s">
        <v>12</v>
      </c>
      <c r="K668" s="31" t="s">
        <v>98</v>
      </c>
      <c r="L668" s="33">
        <v>2610</v>
      </c>
      <c r="M668" s="150">
        <v>95243.256708000001</v>
      </c>
      <c r="N668" s="34">
        <v>-15438</v>
      </c>
      <c r="O668" s="34">
        <v>0</v>
      </c>
      <c r="P668" s="30">
        <v>105156.15670799999</v>
      </c>
      <c r="Q668" s="35">
        <v>5706.4220450000003</v>
      </c>
      <c r="R668" s="36">
        <v>0</v>
      </c>
      <c r="S668" s="36">
        <v>4423.0012628588411</v>
      </c>
      <c r="T668" s="36">
        <v>796.99873714115893</v>
      </c>
      <c r="U668" s="37">
        <v>5220.0281488668707</v>
      </c>
      <c r="V668" s="38">
        <v>10926.450193866871</v>
      </c>
      <c r="W668" s="34">
        <v>116082.60690186686</v>
      </c>
      <c r="X668" s="34">
        <v>8293.1273678588477</v>
      </c>
      <c r="Y668" s="33">
        <v>107789.47953400802</v>
      </c>
      <c r="Z668" s="144">
        <v>0</v>
      </c>
      <c r="AA668" s="34">
        <v>2106.4948662971078</v>
      </c>
      <c r="AB668" s="34">
        <v>23446.072326043151</v>
      </c>
      <c r="AC668" s="34">
        <v>10940.37</v>
      </c>
      <c r="AD668" s="34">
        <v>11864.835759775</v>
      </c>
      <c r="AE668" s="34">
        <v>0</v>
      </c>
      <c r="AF668" s="34">
        <v>48357.772952115258</v>
      </c>
      <c r="AG668" s="136">
        <v>50262</v>
      </c>
      <c r="AH668" s="34">
        <v>55375.9</v>
      </c>
      <c r="AI668" s="34">
        <v>0</v>
      </c>
      <c r="AJ668" s="34">
        <v>5113.9000000000005</v>
      </c>
      <c r="AK668" s="34">
        <v>5113.9000000000005</v>
      </c>
      <c r="AL668" s="34">
        <v>50262</v>
      </c>
      <c r="AM668" s="34">
        <v>50262</v>
      </c>
      <c r="AN668" s="34">
        <v>0</v>
      </c>
      <c r="AO668" s="34">
        <v>105156.15670799999</v>
      </c>
      <c r="AP668" s="34">
        <v>100042.256708</v>
      </c>
      <c r="AQ668" s="34">
        <v>5113.8999999999942</v>
      </c>
      <c r="AR668" s="34">
        <v>-15438</v>
      </c>
      <c r="AS668" s="34">
        <v>0</v>
      </c>
    </row>
    <row r="669" spans="2:45" s="1" customFormat="1" ht="12.75" x14ac:dyDescent="0.2">
      <c r="B669" s="31" t="s">
        <v>3798</v>
      </c>
      <c r="C669" s="32" t="s">
        <v>2357</v>
      </c>
      <c r="D669" s="31" t="s">
        <v>2358</v>
      </c>
      <c r="E669" s="31" t="s">
        <v>13</v>
      </c>
      <c r="F669" s="31" t="s">
        <v>11</v>
      </c>
      <c r="G669" s="31" t="s">
        <v>18</v>
      </c>
      <c r="H669" s="31" t="s">
        <v>25</v>
      </c>
      <c r="I669" s="31" t="s">
        <v>10</v>
      </c>
      <c r="J669" s="31" t="s">
        <v>21</v>
      </c>
      <c r="K669" s="31" t="s">
        <v>2359</v>
      </c>
      <c r="L669" s="33">
        <v>15565</v>
      </c>
      <c r="M669" s="150">
        <v>381025.628899</v>
      </c>
      <c r="N669" s="34">
        <v>-389339</v>
      </c>
      <c r="O669" s="34">
        <v>241750.07383117976</v>
      </c>
      <c r="P669" s="30">
        <v>52750.191788900003</v>
      </c>
      <c r="Q669" s="35">
        <v>40880.716196000001</v>
      </c>
      <c r="R669" s="36">
        <v>0</v>
      </c>
      <c r="S669" s="36">
        <v>27074.065184010393</v>
      </c>
      <c r="T669" s="36">
        <v>142927.84669269252</v>
      </c>
      <c r="U669" s="37">
        <v>170002.82861256212</v>
      </c>
      <c r="V669" s="38">
        <v>210883.54480856212</v>
      </c>
      <c r="W669" s="34">
        <v>263633.73659746209</v>
      </c>
      <c r="X669" s="34">
        <v>222572.8451022901</v>
      </c>
      <c r="Y669" s="33">
        <v>41060.891495171993</v>
      </c>
      <c r="Z669" s="144">
        <v>0</v>
      </c>
      <c r="AA669" s="34">
        <v>42206.705736177646</v>
      </c>
      <c r="AB669" s="34">
        <v>106444.76539263625</v>
      </c>
      <c r="AC669" s="34">
        <v>65244.01</v>
      </c>
      <c r="AD669" s="34">
        <v>12083.109830887308</v>
      </c>
      <c r="AE669" s="34">
        <v>180.82</v>
      </c>
      <c r="AF669" s="34">
        <v>226159.41095970123</v>
      </c>
      <c r="AG669" s="136">
        <v>392546</v>
      </c>
      <c r="AH669" s="34">
        <v>397352.5628899</v>
      </c>
      <c r="AI669" s="34">
        <v>33296</v>
      </c>
      <c r="AJ669" s="34">
        <v>38102.5628899</v>
      </c>
      <c r="AK669" s="34">
        <v>4806.5628899000003</v>
      </c>
      <c r="AL669" s="34">
        <v>359250</v>
      </c>
      <c r="AM669" s="34">
        <v>359250</v>
      </c>
      <c r="AN669" s="34">
        <v>0</v>
      </c>
      <c r="AO669" s="34">
        <v>52750.191788900003</v>
      </c>
      <c r="AP669" s="34">
        <v>47943.628899000003</v>
      </c>
      <c r="AQ669" s="34">
        <v>4806.5628899000003</v>
      </c>
      <c r="AR669" s="34">
        <v>-389339</v>
      </c>
      <c r="AS669" s="34">
        <v>0</v>
      </c>
    </row>
    <row r="670" spans="2:45" s="1" customFormat="1" ht="12.75" x14ac:dyDescent="0.2">
      <c r="B670" s="31" t="s">
        <v>3798</v>
      </c>
      <c r="C670" s="32" t="s">
        <v>3044</v>
      </c>
      <c r="D670" s="31" t="s">
        <v>3045</v>
      </c>
      <c r="E670" s="31" t="s">
        <v>13</v>
      </c>
      <c r="F670" s="31" t="s">
        <v>11</v>
      </c>
      <c r="G670" s="31" t="s">
        <v>18</v>
      </c>
      <c r="H670" s="31" t="s">
        <v>25</v>
      </c>
      <c r="I670" s="31" t="s">
        <v>10</v>
      </c>
      <c r="J670" s="31" t="s">
        <v>12</v>
      </c>
      <c r="K670" s="31" t="s">
        <v>3046</v>
      </c>
      <c r="L670" s="33">
        <v>1424</v>
      </c>
      <c r="M670" s="150">
        <v>55324.730725999994</v>
      </c>
      <c r="N670" s="34">
        <v>-22483</v>
      </c>
      <c r="O670" s="34">
        <v>5988.8260050967156</v>
      </c>
      <c r="P670" s="30">
        <v>58389.530725999997</v>
      </c>
      <c r="Q670" s="35">
        <v>4009.5956080000001</v>
      </c>
      <c r="R670" s="36">
        <v>0</v>
      </c>
      <c r="S670" s="36">
        <v>1940.2845120007451</v>
      </c>
      <c r="T670" s="36">
        <v>907.71548799925495</v>
      </c>
      <c r="U670" s="37">
        <v>2848.0153578492045</v>
      </c>
      <c r="V670" s="38">
        <v>6857.6109658492041</v>
      </c>
      <c r="W670" s="34">
        <v>65247.141691849203</v>
      </c>
      <c r="X670" s="34">
        <v>3638.0334600007482</v>
      </c>
      <c r="Y670" s="33">
        <v>61609.108231848455</v>
      </c>
      <c r="Z670" s="144">
        <v>0</v>
      </c>
      <c r="AA670" s="34">
        <v>2255.9669330583665</v>
      </c>
      <c r="AB670" s="34">
        <v>8436.9434390890692</v>
      </c>
      <c r="AC670" s="34">
        <v>5969</v>
      </c>
      <c r="AD670" s="34">
        <v>608.58473600000002</v>
      </c>
      <c r="AE670" s="34">
        <v>0</v>
      </c>
      <c r="AF670" s="34">
        <v>17270.495108147436</v>
      </c>
      <c r="AG670" s="136">
        <v>25661</v>
      </c>
      <c r="AH670" s="34">
        <v>29055.8</v>
      </c>
      <c r="AI670" s="34">
        <v>0</v>
      </c>
      <c r="AJ670" s="34">
        <v>3394.8</v>
      </c>
      <c r="AK670" s="34">
        <v>3394.8</v>
      </c>
      <c r="AL670" s="34">
        <v>25661</v>
      </c>
      <c r="AM670" s="34">
        <v>25661</v>
      </c>
      <c r="AN670" s="34">
        <v>0</v>
      </c>
      <c r="AO670" s="34">
        <v>58389.530725999997</v>
      </c>
      <c r="AP670" s="34">
        <v>54994.730725999994</v>
      </c>
      <c r="AQ670" s="34">
        <v>3394.8000000000029</v>
      </c>
      <c r="AR670" s="34">
        <v>-22483</v>
      </c>
      <c r="AS670" s="34">
        <v>0</v>
      </c>
    </row>
    <row r="671" spans="2:45" s="1" customFormat="1" ht="12.75" x14ac:dyDescent="0.2">
      <c r="B671" s="31" t="s">
        <v>3798</v>
      </c>
      <c r="C671" s="32" t="s">
        <v>2930</v>
      </c>
      <c r="D671" s="31" t="s">
        <v>2931</v>
      </c>
      <c r="E671" s="31" t="s">
        <v>13</v>
      </c>
      <c r="F671" s="31" t="s">
        <v>11</v>
      </c>
      <c r="G671" s="31" t="s">
        <v>18</v>
      </c>
      <c r="H671" s="31" t="s">
        <v>25</v>
      </c>
      <c r="I671" s="31" t="s">
        <v>10</v>
      </c>
      <c r="J671" s="31" t="s">
        <v>12</v>
      </c>
      <c r="K671" s="31" t="s">
        <v>2932</v>
      </c>
      <c r="L671" s="33">
        <v>1756</v>
      </c>
      <c r="M671" s="150">
        <v>50561.566619999998</v>
      </c>
      <c r="N671" s="34">
        <v>-24816</v>
      </c>
      <c r="O671" s="34">
        <v>22756.294232374468</v>
      </c>
      <c r="P671" s="30">
        <v>47075.206619999997</v>
      </c>
      <c r="Q671" s="35">
        <v>6364.6006550000002</v>
      </c>
      <c r="R671" s="36">
        <v>0</v>
      </c>
      <c r="S671" s="36">
        <v>3495.9976834299141</v>
      </c>
      <c r="T671" s="36">
        <v>16.002316570085895</v>
      </c>
      <c r="U671" s="37">
        <v>3512.0189384713503</v>
      </c>
      <c r="V671" s="38">
        <v>9876.6195934713505</v>
      </c>
      <c r="W671" s="34">
        <v>56951.826213471344</v>
      </c>
      <c r="X671" s="34">
        <v>6554.9956564299064</v>
      </c>
      <c r="Y671" s="33">
        <v>50396.830557041438</v>
      </c>
      <c r="Z671" s="144">
        <v>0</v>
      </c>
      <c r="AA671" s="34">
        <v>1104.981584899127</v>
      </c>
      <c r="AB671" s="34">
        <v>15260.880352455839</v>
      </c>
      <c r="AC671" s="34">
        <v>7360.65</v>
      </c>
      <c r="AD671" s="34">
        <v>298.21897018749996</v>
      </c>
      <c r="AE671" s="34">
        <v>0</v>
      </c>
      <c r="AF671" s="34">
        <v>24024.730907542467</v>
      </c>
      <c r="AG671" s="136">
        <v>0</v>
      </c>
      <c r="AH671" s="34">
        <v>21329.64</v>
      </c>
      <c r="AI671" s="34">
        <v>0</v>
      </c>
      <c r="AJ671" s="34">
        <v>1680</v>
      </c>
      <c r="AK671" s="34">
        <v>1680</v>
      </c>
      <c r="AL671" s="34">
        <v>0</v>
      </c>
      <c r="AM671" s="34">
        <v>19649.64</v>
      </c>
      <c r="AN671" s="34">
        <v>19649.64</v>
      </c>
      <c r="AO671" s="34">
        <v>47075.206619999997</v>
      </c>
      <c r="AP671" s="34">
        <v>25745.566619999998</v>
      </c>
      <c r="AQ671" s="34">
        <v>21329.64</v>
      </c>
      <c r="AR671" s="34">
        <v>-24816</v>
      </c>
      <c r="AS671" s="34">
        <v>0</v>
      </c>
    </row>
    <row r="672" spans="2:45" s="1" customFormat="1" ht="12.75" x14ac:dyDescent="0.2">
      <c r="B672" s="31" t="s">
        <v>3798</v>
      </c>
      <c r="C672" s="32" t="s">
        <v>692</v>
      </c>
      <c r="D672" s="31" t="s">
        <v>693</v>
      </c>
      <c r="E672" s="31" t="s">
        <v>13</v>
      </c>
      <c r="F672" s="31" t="s">
        <v>11</v>
      </c>
      <c r="G672" s="31" t="s">
        <v>18</v>
      </c>
      <c r="H672" s="31" t="s">
        <v>25</v>
      </c>
      <c r="I672" s="31" t="s">
        <v>10</v>
      </c>
      <c r="J672" s="31" t="s">
        <v>14</v>
      </c>
      <c r="K672" s="31" t="s">
        <v>694</v>
      </c>
      <c r="L672" s="33">
        <v>5177</v>
      </c>
      <c r="M672" s="150">
        <v>291602.84132399998</v>
      </c>
      <c r="N672" s="34">
        <v>-204769</v>
      </c>
      <c r="O672" s="34">
        <v>126866.48926660439</v>
      </c>
      <c r="P672" s="30">
        <v>86455.841323999979</v>
      </c>
      <c r="Q672" s="35">
        <v>20297.533442</v>
      </c>
      <c r="R672" s="36">
        <v>0</v>
      </c>
      <c r="S672" s="36">
        <v>6044.4854594308927</v>
      </c>
      <c r="T672" s="36">
        <v>20982.584916157899</v>
      </c>
      <c r="U672" s="37">
        <v>27027.216119153141</v>
      </c>
      <c r="V672" s="38">
        <v>47324.749561153141</v>
      </c>
      <c r="W672" s="34">
        <v>133780.59088515313</v>
      </c>
      <c r="X672" s="34">
        <v>36735.449514035325</v>
      </c>
      <c r="Y672" s="33">
        <v>97045.141371117803</v>
      </c>
      <c r="Z672" s="144">
        <v>0</v>
      </c>
      <c r="AA672" s="34">
        <v>4414.2609958840821</v>
      </c>
      <c r="AB672" s="34">
        <v>38627.828973353913</v>
      </c>
      <c r="AC672" s="34">
        <v>21700.5</v>
      </c>
      <c r="AD672" s="34">
        <v>2288.5</v>
      </c>
      <c r="AE672" s="34">
        <v>6715.2</v>
      </c>
      <c r="AF672" s="34">
        <v>73746.289969238002</v>
      </c>
      <c r="AG672" s="136">
        <v>105813</v>
      </c>
      <c r="AH672" s="34">
        <v>105813</v>
      </c>
      <c r="AI672" s="34">
        <v>44164</v>
      </c>
      <c r="AJ672" s="34">
        <v>44164</v>
      </c>
      <c r="AK672" s="34">
        <v>0</v>
      </c>
      <c r="AL672" s="34">
        <v>61649</v>
      </c>
      <c r="AM672" s="34">
        <v>61649</v>
      </c>
      <c r="AN672" s="34">
        <v>0</v>
      </c>
      <c r="AO672" s="34">
        <v>86455.841323999979</v>
      </c>
      <c r="AP672" s="34">
        <v>86455.841323999979</v>
      </c>
      <c r="AQ672" s="34">
        <v>0</v>
      </c>
      <c r="AR672" s="34">
        <v>-204769</v>
      </c>
      <c r="AS672" s="34">
        <v>0</v>
      </c>
    </row>
    <row r="673" spans="2:45" s="1" customFormat="1" ht="12.75" x14ac:dyDescent="0.2">
      <c r="B673" s="31" t="s">
        <v>3798</v>
      </c>
      <c r="C673" s="32" t="s">
        <v>23</v>
      </c>
      <c r="D673" s="31" t="s">
        <v>24</v>
      </c>
      <c r="E673" s="31" t="s">
        <v>13</v>
      </c>
      <c r="F673" s="31" t="s">
        <v>11</v>
      </c>
      <c r="G673" s="31" t="s">
        <v>18</v>
      </c>
      <c r="H673" s="31" t="s">
        <v>25</v>
      </c>
      <c r="I673" s="31" t="s">
        <v>10</v>
      </c>
      <c r="J673" s="31" t="s">
        <v>12</v>
      </c>
      <c r="K673" s="31" t="s">
        <v>26</v>
      </c>
      <c r="L673" s="33">
        <v>3441</v>
      </c>
      <c r="M673" s="150">
        <v>75698.814857999998</v>
      </c>
      <c r="N673" s="34">
        <v>-29555</v>
      </c>
      <c r="O673" s="34">
        <v>0</v>
      </c>
      <c r="P673" s="30">
        <v>89472.696343799995</v>
      </c>
      <c r="Q673" s="35">
        <v>9183.1864810000006</v>
      </c>
      <c r="R673" s="36">
        <v>0</v>
      </c>
      <c r="S673" s="36">
        <v>8925.6094434319984</v>
      </c>
      <c r="T673" s="36">
        <v>-110.4414476288257</v>
      </c>
      <c r="U673" s="37">
        <v>8815.215531625081</v>
      </c>
      <c r="V673" s="38">
        <v>17998.402012625083</v>
      </c>
      <c r="W673" s="34">
        <v>107471.09835642508</v>
      </c>
      <c r="X673" s="34">
        <v>16735.517706432001</v>
      </c>
      <c r="Y673" s="33">
        <v>90735.580649993077</v>
      </c>
      <c r="Z673" s="144">
        <v>859.05757017305427</v>
      </c>
      <c r="AA673" s="34">
        <v>12588.054709238644</v>
      </c>
      <c r="AB673" s="34">
        <v>23368.86335259202</v>
      </c>
      <c r="AC673" s="34">
        <v>14423.68</v>
      </c>
      <c r="AD673" s="34">
        <v>8221.8045920220102</v>
      </c>
      <c r="AE673" s="34">
        <v>0</v>
      </c>
      <c r="AF673" s="34">
        <v>59461.46022402573</v>
      </c>
      <c r="AG673" s="136">
        <v>43139</v>
      </c>
      <c r="AH673" s="34">
        <v>50708.881485799997</v>
      </c>
      <c r="AI673" s="34">
        <v>0</v>
      </c>
      <c r="AJ673" s="34">
        <v>7569.8814858000005</v>
      </c>
      <c r="AK673" s="34">
        <v>7569.8814858000005</v>
      </c>
      <c r="AL673" s="34">
        <v>43139</v>
      </c>
      <c r="AM673" s="34">
        <v>43139</v>
      </c>
      <c r="AN673" s="34">
        <v>0</v>
      </c>
      <c r="AO673" s="34">
        <v>89472.696343799995</v>
      </c>
      <c r="AP673" s="34">
        <v>81902.814857999998</v>
      </c>
      <c r="AQ673" s="34">
        <v>7569.8814857999969</v>
      </c>
      <c r="AR673" s="34">
        <v>-29555</v>
      </c>
      <c r="AS673" s="34">
        <v>0</v>
      </c>
    </row>
    <row r="674" spans="2:45" s="1" customFormat="1" ht="12.75" x14ac:dyDescent="0.2">
      <c r="B674" s="31" t="s">
        <v>3798</v>
      </c>
      <c r="C674" s="32" t="s">
        <v>3329</v>
      </c>
      <c r="D674" s="31" t="s">
        <v>3330</v>
      </c>
      <c r="E674" s="31" t="s">
        <v>13</v>
      </c>
      <c r="F674" s="31" t="s">
        <v>11</v>
      </c>
      <c r="G674" s="31" t="s">
        <v>18</v>
      </c>
      <c r="H674" s="31" t="s">
        <v>25</v>
      </c>
      <c r="I674" s="31" t="s">
        <v>10</v>
      </c>
      <c r="J674" s="31" t="s">
        <v>14</v>
      </c>
      <c r="K674" s="31" t="s">
        <v>3331</v>
      </c>
      <c r="L674" s="33">
        <v>5518</v>
      </c>
      <c r="M674" s="150">
        <v>175377.62309999997</v>
      </c>
      <c r="N674" s="34">
        <v>11684</v>
      </c>
      <c r="O674" s="34">
        <v>0</v>
      </c>
      <c r="P674" s="30">
        <v>209820.99709999998</v>
      </c>
      <c r="Q674" s="35">
        <v>11829.203326000001</v>
      </c>
      <c r="R674" s="36">
        <v>0</v>
      </c>
      <c r="S674" s="36">
        <v>9525.2976845750873</v>
      </c>
      <c r="T674" s="36">
        <v>1510.7023154249127</v>
      </c>
      <c r="U674" s="37">
        <v>11036.059511665668</v>
      </c>
      <c r="V674" s="38">
        <v>22865.262837665668</v>
      </c>
      <c r="W674" s="34">
        <v>232686.25993766566</v>
      </c>
      <c r="X674" s="34">
        <v>17859.933158575092</v>
      </c>
      <c r="Y674" s="33">
        <v>214826.32677909057</v>
      </c>
      <c r="Z674" s="144">
        <v>0</v>
      </c>
      <c r="AA674" s="34">
        <v>7438.3281453770378</v>
      </c>
      <c r="AB674" s="34">
        <v>47310.819407586852</v>
      </c>
      <c r="AC674" s="34">
        <v>23129.87</v>
      </c>
      <c r="AD674" s="34">
        <v>4476.7314640000004</v>
      </c>
      <c r="AE674" s="34">
        <v>1829.07</v>
      </c>
      <c r="AF674" s="34">
        <v>84184.819016963898</v>
      </c>
      <c r="AG674" s="136">
        <v>0</v>
      </c>
      <c r="AH674" s="34">
        <v>60659.374000000003</v>
      </c>
      <c r="AI674" s="34">
        <v>0</v>
      </c>
      <c r="AJ674" s="34">
        <v>0</v>
      </c>
      <c r="AK674" s="34">
        <v>0</v>
      </c>
      <c r="AL674" s="34">
        <v>0</v>
      </c>
      <c r="AM674" s="34">
        <v>60659.374000000003</v>
      </c>
      <c r="AN674" s="34">
        <v>60659.374000000003</v>
      </c>
      <c r="AO674" s="34">
        <v>209820.99709999998</v>
      </c>
      <c r="AP674" s="34">
        <v>149161.62309999997</v>
      </c>
      <c r="AQ674" s="34">
        <v>60659.374000000011</v>
      </c>
      <c r="AR674" s="34">
        <v>11684</v>
      </c>
      <c r="AS674" s="34">
        <v>0</v>
      </c>
    </row>
    <row r="675" spans="2:45" s="1" customFormat="1" ht="12.75" x14ac:dyDescent="0.2">
      <c r="B675" s="31" t="s">
        <v>3798</v>
      </c>
      <c r="C675" s="32" t="s">
        <v>249</v>
      </c>
      <c r="D675" s="31" t="s">
        <v>250</v>
      </c>
      <c r="E675" s="31" t="s">
        <v>13</v>
      </c>
      <c r="F675" s="31" t="s">
        <v>11</v>
      </c>
      <c r="G675" s="31" t="s">
        <v>18</v>
      </c>
      <c r="H675" s="31" t="s">
        <v>25</v>
      </c>
      <c r="I675" s="31" t="s">
        <v>10</v>
      </c>
      <c r="J675" s="31" t="s">
        <v>12</v>
      </c>
      <c r="K675" s="31" t="s">
        <v>251</v>
      </c>
      <c r="L675" s="33">
        <v>1340</v>
      </c>
      <c r="M675" s="150">
        <v>44761.058453999998</v>
      </c>
      <c r="N675" s="34">
        <v>-75874</v>
      </c>
      <c r="O675" s="34">
        <v>18669.81437305166</v>
      </c>
      <c r="P675" s="30">
        <v>70582.058453999998</v>
      </c>
      <c r="Q675" s="35">
        <v>3982.6057510000001</v>
      </c>
      <c r="R675" s="36">
        <v>0</v>
      </c>
      <c r="S675" s="36">
        <v>2089.6679017150882</v>
      </c>
      <c r="T675" s="36">
        <v>590.33209828491181</v>
      </c>
      <c r="U675" s="37">
        <v>2680.0144519086612</v>
      </c>
      <c r="V675" s="38">
        <v>6662.6202029086617</v>
      </c>
      <c r="W675" s="34">
        <v>77244.678656908654</v>
      </c>
      <c r="X675" s="34">
        <v>3918.1273157150863</v>
      </c>
      <c r="Y675" s="33">
        <v>73326.551341193568</v>
      </c>
      <c r="Z675" s="144">
        <v>17264.254835446329</v>
      </c>
      <c r="AA675" s="34">
        <v>860.48208122827623</v>
      </c>
      <c r="AB675" s="34">
        <v>8212.4192993762663</v>
      </c>
      <c r="AC675" s="34">
        <v>5616.9</v>
      </c>
      <c r="AD675" s="34">
        <v>1296.9908668</v>
      </c>
      <c r="AE675" s="34">
        <v>0</v>
      </c>
      <c r="AF675" s="34">
        <v>33251.04708285087</v>
      </c>
      <c r="AG675" s="136">
        <v>101695</v>
      </c>
      <c r="AH675" s="34">
        <v>101695</v>
      </c>
      <c r="AI675" s="34">
        <v>16420</v>
      </c>
      <c r="AJ675" s="34">
        <v>16420</v>
      </c>
      <c r="AK675" s="34">
        <v>0</v>
      </c>
      <c r="AL675" s="34">
        <v>85275</v>
      </c>
      <c r="AM675" s="34">
        <v>85275</v>
      </c>
      <c r="AN675" s="34">
        <v>0</v>
      </c>
      <c r="AO675" s="34">
        <v>70582.058453999998</v>
      </c>
      <c r="AP675" s="34">
        <v>70582.058453999998</v>
      </c>
      <c r="AQ675" s="34">
        <v>0</v>
      </c>
      <c r="AR675" s="34">
        <v>-75874</v>
      </c>
      <c r="AS675" s="34">
        <v>0</v>
      </c>
    </row>
    <row r="676" spans="2:45" s="1" customFormat="1" ht="12.75" x14ac:dyDescent="0.2">
      <c r="B676" s="31" t="s">
        <v>3798</v>
      </c>
      <c r="C676" s="32" t="s">
        <v>662</v>
      </c>
      <c r="D676" s="31" t="s">
        <v>663</v>
      </c>
      <c r="E676" s="31" t="s">
        <v>13</v>
      </c>
      <c r="F676" s="31" t="s">
        <v>11</v>
      </c>
      <c r="G676" s="31" t="s">
        <v>18</v>
      </c>
      <c r="H676" s="31" t="s">
        <v>25</v>
      </c>
      <c r="I676" s="31" t="s">
        <v>10</v>
      </c>
      <c r="J676" s="31" t="s">
        <v>12</v>
      </c>
      <c r="K676" s="31" t="s">
        <v>664</v>
      </c>
      <c r="L676" s="33">
        <v>4365</v>
      </c>
      <c r="M676" s="150">
        <v>155493.94252400001</v>
      </c>
      <c r="N676" s="34">
        <v>-134020</v>
      </c>
      <c r="O676" s="34">
        <v>63228.030727564641</v>
      </c>
      <c r="P676" s="30">
        <v>60931.842524000007</v>
      </c>
      <c r="Q676" s="35">
        <v>12581.663785000001</v>
      </c>
      <c r="R676" s="36">
        <v>0</v>
      </c>
      <c r="S676" s="36">
        <v>9214.0441520035383</v>
      </c>
      <c r="T676" s="36">
        <v>-26.158881304521856</v>
      </c>
      <c r="U676" s="37">
        <v>9187.934816400033</v>
      </c>
      <c r="V676" s="38">
        <v>21769.598601400034</v>
      </c>
      <c r="W676" s="34">
        <v>82701.441125400044</v>
      </c>
      <c r="X676" s="34">
        <v>17276.332785003542</v>
      </c>
      <c r="Y676" s="33">
        <v>65425.108340396502</v>
      </c>
      <c r="Z676" s="144">
        <v>0</v>
      </c>
      <c r="AA676" s="34">
        <v>13391.677896896312</v>
      </c>
      <c r="AB676" s="34">
        <v>22715.463148270697</v>
      </c>
      <c r="AC676" s="34">
        <v>18296.830000000002</v>
      </c>
      <c r="AD676" s="34">
        <v>5155.6946370937512</v>
      </c>
      <c r="AE676" s="34">
        <v>548.19000000000005</v>
      </c>
      <c r="AF676" s="34">
        <v>60107.855682260764</v>
      </c>
      <c r="AG676" s="136">
        <v>85260</v>
      </c>
      <c r="AH676" s="34">
        <v>88286.9</v>
      </c>
      <c r="AI676" s="34">
        <v>944</v>
      </c>
      <c r="AJ676" s="34">
        <v>3970.9</v>
      </c>
      <c r="AK676" s="34">
        <v>3026.9</v>
      </c>
      <c r="AL676" s="34">
        <v>84316</v>
      </c>
      <c r="AM676" s="34">
        <v>84316</v>
      </c>
      <c r="AN676" s="34">
        <v>0</v>
      </c>
      <c r="AO676" s="34">
        <v>60931.842524000007</v>
      </c>
      <c r="AP676" s="34">
        <v>57904.942524000006</v>
      </c>
      <c r="AQ676" s="34">
        <v>3026.9000000000015</v>
      </c>
      <c r="AR676" s="34">
        <v>-134020</v>
      </c>
      <c r="AS676" s="34">
        <v>0</v>
      </c>
    </row>
    <row r="677" spans="2:45" s="1" customFormat="1" ht="12.75" x14ac:dyDescent="0.2">
      <c r="B677" s="31" t="s">
        <v>3798</v>
      </c>
      <c r="C677" s="32" t="s">
        <v>1055</v>
      </c>
      <c r="D677" s="31" t="s">
        <v>1056</v>
      </c>
      <c r="E677" s="31" t="s">
        <v>13</v>
      </c>
      <c r="F677" s="31" t="s">
        <v>11</v>
      </c>
      <c r="G677" s="31" t="s">
        <v>18</v>
      </c>
      <c r="H677" s="31" t="s">
        <v>25</v>
      </c>
      <c r="I677" s="31" t="s">
        <v>10</v>
      </c>
      <c r="J677" s="31" t="s">
        <v>12</v>
      </c>
      <c r="K677" s="31" t="s">
        <v>1057</v>
      </c>
      <c r="L677" s="33">
        <v>4307</v>
      </c>
      <c r="M677" s="150">
        <v>81882.318682000012</v>
      </c>
      <c r="N677" s="34">
        <v>-48048</v>
      </c>
      <c r="O677" s="34">
        <v>31900.118383625366</v>
      </c>
      <c r="P677" s="30">
        <v>65698.550550200016</v>
      </c>
      <c r="Q677" s="35">
        <v>9715.0021400000005</v>
      </c>
      <c r="R677" s="36">
        <v>0</v>
      </c>
      <c r="S677" s="36">
        <v>7101.4345280027273</v>
      </c>
      <c r="T677" s="36">
        <v>1512.5654719972727</v>
      </c>
      <c r="U677" s="37">
        <v>8614.0464510228394</v>
      </c>
      <c r="V677" s="38">
        <v>18329.048591022838</v>
      </c>
      <c r="W677" s="34">
        <v>84027.599141222861</v>
      </c>
      <c r="X677" s="34">
        <v>13315.189740002752</v>
      </c>
      <c r="Y677" s="33">
        <v>70712.409401220109</v>
      </c>
      <c r="Z677" s="144">
        <v>0</v>
      </c>
      <c r="AA677" s="34">
        <v>9334.5282158455066</v>
      </c>
      <c r="AB677" s="34">
        <v>34008.622183640451</v>
      </c>
      <c r="AC677" s="34">
        <v>18053.71</v>
      </c>
      <c r="AD677" s="34">
        <v>2653.6738175986002</v>
      </c>
      <c r="AE677" s="34">
        <v>778.12</v>
      </c>
      <c r="AF677" s="34">
        <v>64828.654217084564</v>
      </c>
      <c r="AG677" s="136">
        <v>68600</v>
      </c>
      <c r="AH677" s="34">
        <v>76788.231868200004</v>
      </c>
      <c r="AI677" s="34">
        <v>0</v>
      </c>
      <c r="AJ677" s="34">
        <v>8188.2318682000014</v>
      </c>
      <c r="AK677" s="34">
        <v>8188.2318682000014</v>
      </c>
      <c r="AL677" s="34">
        <v>68600</v>
      </c>
      <c r="AM677" s="34">
        <v>68600</v>
      </c>
      <c r="AN677" s="34">
        <v>0</v>
      </c>
      <c r="AO677" s="34">
        <v>65698.550550200016</v>
      </c>
      <c r="AP677" s="34">
        <v>57510.318682000012</v>
      </c>
      <c r="AQ677" s="34">
        <v>8188.2318682000041</v>
      </c>
      <c r="AR677" s="34">
        <v>-48048</v>
      </c>
      <c r="AS677" s="34">
        <v>0</v>
      </c>
    </row>
    <row r="678" spans="2:45" s="1" customFormat="1" ht="12.75" x14ac:dyDescent="0.2">
      <c r="B678" s="31" t="s">
        <v>3798</v>
      </c>
      <c r="C678" s="32" t="s">
        <v>1725</v>
      </c>
      <c r="D678" s="31" t="s">
        <v>1726</v>
      </c>
      <c r="E678" s="31" t="s">
        <v>13</v>
      </c>
      <c r="F678" s="31" t="s">
        <v>11</v>
      </c>
      <c r="G678" s="31" t="s">
        <v>18</v>
      </c>
      <c r="H678" s="31" t="s">
        <v>25</v>
      </c>
      <c r="I678" s="31" t="s">
        <v>10</v>
      </c>
      <c r="J678" s="31" t="s">
        <v>22</v>
      </c>
      <c r="K678" s="31" t="s">
        <v>1727</v>
      </c>
      <c r="L678" s="33">
        <v>548</v>
      </c>
      <c r="M678" s="150">
        <v>20109.818336</v>
      </c>
      <c r="N678" s="34">
        <v>29729</v>
      </c>
      <c r="O678" s="34">
        <v>0</v>
      </c>
      <c r="P678" s="30">
        <v>55198.806335999994</v>
      </c>
      <c r="Q678" s="35">
        <v>878.13963100000001</v>
      </c>
      <c r="R678" s="36">
        <v>0</v>
      </c>
      <c r="S678" s="36">
        <v>790.62786628601793</v>
      </c>
      <c r="T678" s="36">
        <v>305.37213371398207</v>
      </c>
      <c r="U678" s="37">
        <v>1096.005910183542</v>
      </c>
      <c r="V678" s="38">
        <v>1974.145541183542</v>
      </c>
      <c r="W678" s="34">
        <v>57172.951877183536</v>
      </c>
      <c r="X678" s="34">
        <v>1482.4272492860182</v>
      </c>
      <c r="Y678" s="33">
        <v>55690.524627897517</v>
      </c>
      <c r="Z678" s="144">
        <v>0</v>
      </c>
      <c r="AA678" s="34">
        <v>1652.8223216361389</v>
      </c>
      <c r="AB678" s="34">
        <v>3906.1321050884344</v>
      </c>
      <c r="AC678" s="34">
        <v>2297.06</v>
      </c>
      <c r="AD678" s="34">
        <v>484</v>
      </c>
      <c r="AE678" s="34">
        <v>0</v>
      </c>
      <c r="AF678" s="34">
        <v>8340.0144267245723</v>
      </c>
      <c r="AG678" s="136">
        <v>0</v>
      </c>
      <c r="AH678" s="34">
        <v>5359.9879999999994</v>
      </c>
      <c r="AI678" s="34">
        <v>0</v>
      </c>
      <c r="AJ678" s="34">
        <v>0</v>
      </c>
      <c r="AK678" s="34">
        <v>0</v>
      </c>
      <c r="AL678" s="34">
        <v>0</v>
      </c>
      <c r="AM678" s="34">
        <v>5359.9879999999994</v>
      </c>
      <c r="AN678" s="34">
        <v>5359.9879999999994</v>
      </c>
      <c r="AO678" s="34">
        <v>55198.806335999994</v>
      </c>
      <c r="AP678" s="34">
        <v>49838.818335999997</v>
      </c>
      <c r="AQ678" s="34">
        <v>5359.9879999999976</v>
      </c>
      <c r="AR678" s="34">
        <v>29729</v>
      </c>
      <c r="AS678" s="34">
        <v>0</v>
      </c>
    </row>
    <row r="679" spans="2:45" s="1" customFormat="1" ht="12.75" x14ac:dyDescent="0.2">
      <c r="B679" s="31" t="s">
        <v>3798</v>
      </c>
      <c r="C679" s="32" t="s">
        <v>63</v>
      </c>
      <c r="D679" s="31" t="s">
        <v>64</v>
      </c>
      <c r="E679" s="31" t="s">
        <v>13</v>
      </c>
      <c r="F679" s="31" t="s">
        <v>11</v>
      </c>
      <c r="G679" s="31" t="s">
        <v>18</v>
      </c>
      <c r="H679" s="31" t="s">
        <v>25</v>
      </c>
      <c r="I679" s="31" t="s">
        <v>10</v>
      </c>
      <c r="J679" s="31" t="s">
        <v>12</v>
      </c>
      <c r="K679" s="31" t="s">
        <v>65</v>
      </c>
      <c r="L679" s="33">
        <v>2189</v>
      </c>
      <c r="M679" s="150">
        <v>157607.64248800001</v>
      </c>
      <c r="N679" s="34">
        <v>53983.199999999997</v>
      </c>
      <c r="O679" s="34">
        <v>0</v>
      </c>
      <c r="P679" s="30">
        <v>234135.44248799997</v>
      </c>
      <c r="Q679" s="35">
        <v>1135.7398659999999</v>
      </c>
      <c r="R679" s="36">
        <v>0</v>
      </c>
      <c r="S679" s="36">
        <v>1297.7482708576415</v>
      </c>
      <c r="T679" s="36">
        <v>3080.2517291423583</v>
      </c>
      <c r="U679" s="37">
        <v>4378.0236083791488</v>
      </c>
      <c r="V679" s="38">
        <v>5513.7634743791486</v>
      </c>
      <c r="W679" s="34">
        <v>239649.20596237911</v>
      </c>
      <c r="X679" s="34">
        <v>2433.278007857647</v>
      </c>
      <c r="Y679" s="33">
        <v>237215.92795452147</v>
      </c>
      <c r="Z679" s="144">
        <v>20757.241861227543</v>
      </c>
      <c r="AA679" s="34">
        <v>6686.8723946458158</v>
      </c>
      <c r="AB679" s="34">
        <v>24287.513483610146</v>
      </c>
      <c r="AC679" s="34">
        <v>9175.66</v>
      </c>
      <c r="AD679" s="34">
        <v>6244.9774913749989</v>
      </c>
      <c r="AE679" s="34">
        <v>2013</v>
      </c>
      <c r="AF679" s="34">
        <v>69165.265230858509</v>
      </c>
      <c r="AG679" s="136">
        <v>39787</v>
      </c>
      <c r="AH679" s="34">
        <v>51798.6</v>
      </c>
      <c r="AI679" s="34">
        <v>0</v>
      </c>
      <c r="AJ679" s="34">
        <v>12011.6</v>
      </c>
      <c r="AK679" s="34">
        <v>12011.6</v>
      </c>
      <c r="AL679" s="34">
        <v>39787</v>
      </c>
      <c r="AM679" s="34">
        <v>39787</v>
      </c>
      <c r="AN679" s="34">
        <v>0</v>
      </c>
      <c r="AO679" s="34">
        <v>234135.44248799997</v>
      </c>
      <c r="AP679" s="34">
        <v>222123.84248799997</v>
      </c>
      <c r="AQ679" s="34">
        <v>12011.600000000006</v>
      </c>
      <c r="AR679" s="34">
        <v>-6340</v>
      </c>
      <c r="AS679" s="34">
        <v>60323.199999999997</v>
      </c>
    </row>
    <row r="680" spans="2:45" s="1" customFormat="1" ht="12.75" x14ac:dyDescent="0.2">
      <c r="B680" s="31" t="s">
        <v>3798</v>
      </c>
      <c r="C680" s="32" t="s">
        <v>1452</v>
      </c>
      <c r="D680" s="31" t="s">
        <v>1453</v>
      </c>
      <c r="E680" s="31" t="s">
        <v>13</v>
      </c>
      <c r="F680" s="31" t="s">
        <v>11</v>
      </c>
      <c r="G680" s="31" t="s">
        <v>18</v>
      </c>
      <c r="H680" s="31" t="s">
        <v>25</v>
      </c>
      <c r="I680" s="31" t="s">
        <v>10</v>
      </c>
      <c r="J680" s="31" t="s">
        <v>12</v>
      </c>
      <c r="K680" s="31" t="s">
        <v>1454</v>
      </c>
      <c r="L680" s="33">
        <v>1630</v>
      </c>
      <c r="M680" s="150">
        <v>47432.969045999998</v>
      </c>
      <c r="N680" s="34">
        <v>64627.8</v>
      </c>
      <c r="O680" s="34">
        <v>0</v>
      </c>
      <c r="P680" s="30">
        <v>95360.769046000001</v>
      </c>
      <c r="Q680" s="35">
        <v>1698.1181779999999</v>
      </c>
      <c r="R680" s="36">
        <v>0</v>
      </c>
      <c r="S680" s="36">
        <v>1887.2705588578674</v>
      </c>
      <c r="T680" s="36">
        <v>1372.7294411421326</v>
      </c>
      <c r="U680" s="37">
        <v>3260.017579560536</v>
      </c>
      <c r="V680" s="38">
        <v>4958.1357575605361</v>
      </c>
      <c r="W680" s="34">
        <v>100318.90480356054</v>
      </c>
      <c r="X680" s="34">
        <v>3538.6322978578683</v>
      </c>
      <c r="Y680" s="33">
        <v>96780.272505702669</v>
      </c>
      <c r="Z680" s="144">
        <v>0</v>
      </c>
      <c r="AA680" s="34">
        <v>1278.6716051323569</v>
      </c>
      <c r="AB680" s="34">
        <v>9930.0686929031435</v>
      </c>
      <c r="AC680" s="34">
        <v>6832.49</v>
      </c>
      <c r="AD680" s="34">
        <v>0</v>
      </c>
      <c r="AE680" s="34">
        <v>624.04999999999995</v>
      </c>
      <c r="AF680" s="34">
        <v>18665.280298035501</v>
      </c>
      <c r="AG680" s="136">
        <v>22410</v>
      </c>
      <c r="AH680" s="34">
        <v>22410</v>
      </c>
      <c r="AI680" s="34">
        <v>0</v>
      </c>
      <c r="AJ680" s="34">
        <v>0</v>
      </c>
      <c r="AK680" s="34">
        <v>0</v>
      </c>
      <c r="AL680" s="34">
        <v>22410</v>
      </c>
      <c r="AM680" s="34">
        <v>22410</v>
      </c>
      <c r="AN680" s="34">
        <v>0</v>
      </c>
      <c r="AO680" s="34">
        <v>95360.769046000001</v>
      </c>
      <c r="AP680" s="34">
        <v>95360.769046000001</v>
      </c>
      <c r="AQ680" s="34">
        <v>0</v>
      </c>
      <c r="AR680" s="34">
        <v>25299</v>
      </c>
      <c r="AS680" s="34">
        <v>39328.800000000003</v>
      </c>
    </row>
    <row r="681" spans="2:45" s="1" customFormat="1" ht="12.75" x14ac:dyDescent="0.2">
      <c r="B681" s="31" t="s">
        <v>3798</v>
      </c>
      <c r="C681" s="32" t="s">
        <v>44</v>
      </c>
      <c r="D681" s="31" t="s">
        <v>45</v>
      </c>
      <c r="E681" s="31" t="s">
        <v>13</v>
      </c>
      <c r="F681" s="31" t="s">
        <v>11</v>
      </c>
      <c r="G681" s="31" t="s">
        <v>18</v>
      </c>
      <c r="H681" s="31" t="s">
        <v>25</v>
      </c>
      <c r="I681" s="31" t="s">
        <v>10</v>
      </c>
      <c r="J681" s="31" t="s">
        <v>22</v>
      </c>
      <c r="K681" s="31" t="s">
        <v>46</v>
      </c>
      <c r="L681" s="33">
        <v>222</v>
      </c>
      <c r="M681" s="150">
        <v>8042.8807239999996</v>
      </c>
      <c r="N681" s="34">
        <v>-8000</v>
      </c>
      <c r="O681" s="34">
        <v>8000</v>
      </c>
      <c r="P681" s="30">
        <v>1263.2627239999993</v>
      </c>
      <c r="Q681" s="35">
        <v>215.546573</v>
      </c>
      <c r="R681" s="36">
        <v>0</v>
      </c>
      <c r="S681" s="36">
        <v>0</v>
      </c>
      <c r="T681" s="36">
        <v>5462.0822035449692</v>
      </c>
      <c r="U681" s="37">
        <v>5462.1116578409046</v>
      </c>
      <c r="V681" s="38">
        <v>5677.6582308409043</v>
      </c>
      <c r="W681" s="34">
        <v>6940.9209548409035</v>
      </c>
      <c r="X681" s="34">
        <v>6521.1907030000011</v>
      </c>
      <c r="Y681" s="33">
        <v>419.73025184090238</v>
      </c>
      <c r="Z681" s="144">
        <v>0</v>
      </c>
      <c r="AA681" s="34">
        <v>597.39757549171441</v>
      </c>
      <c r="AB681" s="34">
        <v>1409.2345817961173</v>
      </c>
      <c r="AC681" s="34">
        <v>930.56</v>
      </c>
      <c r="AD681" s="34">
        <v>0</v>
      </c>
      <c r="AE681" s="34">
        <v>0</v>
      </c>
      <c r="AF681" s="34">
        <v>2937.1921572878318</v>
      </c>
      <c r="AG681" s="136">
        <v>0</v>
      </c>
      <c r="AH681" s="34">
        <v>2171.3819999999996</v>
      </c>
      <c r="AI681" s="34">
        <v>0</v>
      </c>
      <c r="AJ681" s="34">
        <v>0</v>
      </c>
      <c r="AK681" s="34">
        <v>0</v>
      </c>
      <c r="AL681" s="34">
        <v>0</v>
      </c>
      <c r="AM681" s="34">
        <v>2171.3819999999996</v>
      </c>
      <c r="AN681" s="34">
        <v>2171.3819999999996</v>
      </c>
      <c r="AO681" s="34">
        <v>1263.2627239999993</v>
      </c>
      <c r="AP681" s="34">
        <v>-908.11927600000035</v>
      </c>
      <c r="AQ681" s="34">
        <v>2171.3819999999996</v>
      </c>
      <c r="AR681" s="34">
        <v>-8000</v>
      </c>
      <c r="AS681" s="34">
        <v>0</v>
      </c>
    </row>
    <row r="682" spans="2:45" s="1" customFormat="1" ht="12.75" x14ac:dyDescent="0.2">
      <c r="B682" s="31" t="s">
        <v>3798</v>
      </c>
      <c r="C682" s="32" t="s">
        <v>3137</v>
      </c>
      <c r="D682" s="31" t="s">
        <v>3138</v>
      </c>
      <c r="E682" s="31" t="s">
        <v>13</v>
      </c>
      <c r="F682" s="31" t="s">
        <v>11</v>
      </c>
      <c r="G682" s="31" t="s">
        <v>18</v>
      </c>
      <c r="H682" s="31" t="s">
        <v>25</v>
      </c>
      <c r="I682" s="31" t="s">
        <v>10</v>
      </c>
      <c r="J682" s="31" t="s">
        <v>12</v>
      </c>
      <c r="K682" s="31" t="s">
        <v>3139</v>
      </c>
      <c r="L682" s="33">
        <v>1620</v>
      </c>
      <c r="M682" s="150">
        <v>76376.656129999988</v>
      </c>
      <c r="N682" s="34">
        <v>-39467</v>
      </c>
      <c r="O682" s="34">
        <v>15056.894989487157</v>
      </c>
      <c r="P682" s="30">
        <v>58241.656129999988</v>
      </c>
      <c r="Q682" s="35">
        <v>5928.2579850000002</v>
      </c>
      <c r="R682" s="36">
        <v>0</v>
      </c>
      <c r="S682" s="36">
        <v>2209.3393177151343</v>
      </c>
      <c r="T682" s="36">
        <v>1030.6606822848657</v>
      </c>
      <c r="U682" s="37">
        <v>3240.0174717104715</v>
      </c>
      <c r="V682" s="38">
        <v>9168.2754567104712</v>
      </c>
      <c r="W682" s="34">
        <v>67409.93158671046</v>
      </c>
      <c r="X682" s="34">
        <v>4142.5112207151396</v>
      </c>
      <c r="Y682" s="33">
        <v>63267.42036599532</v>
      </c>
      <c r="Z682" s="144">
        <v>0</v>
      </c>
      <c r="AA682" s="34">
        <v>2826.3642703771006</v>
      </c>
      <c r="AB682" s="34">
        <v>16974.167971294028</v>
      </c>
      <c r="AC682" s="34">
        <v>6790.58</v>
      </c>
      <c r="AD682" s="34">
        <v>0</v>
      </c>
      <c r="AE682" s="34">
        <v>0</v>
      </c>
      <c r="AF682" s="34">
        <v>26591.11224167113</v>
      </c>
      <c r="AG682" s="136">
        <v>67039</v>
      </c>
      <c r="AH682" s="34">
        <v>71239</v>
      </c>
      <c r="AI682" s="34">
        <v>0</v>
      </c>
      <c r="AJ682" s="34">
        <v>4200</v>
      </c>
      <c r="AK682" s="34">
        <v>4200</v>
      </c>
      <c r="AL682" s="34">
        <v>67039</v>
      </c>
      <c r="AM682" s="34">
        <v>67039</v>
      </c>
      <c r="AN682" s="34">
        <v>0</v>
      </c>
      <c r="AO682" s="34">
        <v>58241.656129999988</v>
      </c>
      <c r="AP682" s="34">
        <v>54041.656129999988</v>
      </c>
      <c r="AQ682" s="34">
        <v>4200</v>
      </c>
      <c r="AR682" s="34">
        <v>-39467</v>
      </c>
      <c r="AS682" s="34">
        <v>0</v>
      </c>
    </row>
    <row r="683" spans="2:45" s="1" customFormat="1" ht="12.75" x14ac:dyDescent="0.2">
      <c r="B683" s="31" t="s">
        <v>3798</v>
      </c>
      <c r="C683" s="32" t="s">
        <v>1449</v>
      </c>
      <c r="D683" s="31" t="s">
        <v>1450</v>
      </c>
      <c r="E683" s="31" t="s">
        <v>13</v>
      </c>
      <c r="F683" s="31" t="s">
        <v>11</v>
      </c>
      <c r="G683" s="31" t="s">
        <v>18</v>
      </c>
      <c r="H683" s="31" t="s">
        <v>25</v>
      </c>
      <c r="I683" s="31" t="s">
        <v>10</v>
      </c>
      <c r="J683" s="31" t="s">
        <v>12</v>
      </c>
      <c r="K683" s="31" t="s">
        <v>1451</v>
      </c>
      <c r="L683" s="33">
        <v>1102</v>
      </c>
      <c r="M683" s="150">
        <v>78178.410714000012</v>
      </c>
      <c r="N683" s="34">
        <v>-56078.7</v>
      </c>
      <c r="O683" s="34">
        <v>11002.554608887391</v>
      </c>
      <c r="P683" s="30">
        <v>43835.551785400021</v>
      </c>
      <c r="Q683" s="35">
        <v>0</v>
      </c>
      <c r="R683" s="36">
        <v>0</v>
      </c>
      <c r="S683" s="36">
        <v>0</v>
      </c>
      <c r="T683" s="36">
        <v>2204</v>
      </c>
      <c r="U683" s="37">
        <v>2204.0118850771228</v>
      </c>
      <c r="V683" s="38">
        <v>2204.0118850771228</v>
      </c>
      <c r="W683" s="34">
        <v>46039.563670477146</v>
      </c>
      <c r="X683" s="34">
        <v>0</v>
      </c>
      <c r="Y683" s="33">
        <v>46039.563670477146</v>
      </c>
      <c r="Z683" s="144">
        <v>0</v>
      </c>
      <c r="AA683" s="34">
        <v>1887.2596107248328</v>
      </c>
      <c r="AB683" s="34">
        <v>8068.6157987109546</v>
      </c>
      <c r="AC683" s="34">
        <v>4619.2700000000004</v>
      </c>
      <c r="AD683" s="34">
        <v>1751.5</v>
      </c>
      <c r="AE683" s="34">
        <v>436.59</v>
      </c>
      <c r="AF683" s="34">
        <v>16763.235409435787</v>
      </c>
      <c r="AG683" s="136">
        <v>44541</v>
      </c>
      <c r="AH683" s="34">
        <v>52358.841071400006</v>
      </c>
      <c r="AI683" s="34">
        <v>0</v>
      </c>
      <c r="AJ683" s="34">
        <v>7817.841071400002</v>
      </c>
      <c r="AK683" s="34">
        <v>7817.841071400002</v>
      </c>
      <c r="AL683" s="34">
        <v>44541</v>
      </c>
      <c r="AM683" s="34">
        <v>44541</v>
      </c>
      <c r="AN683" s="34">
        <v>0</v>
      </c>
      <c r="AO683" s="34">
        <v>43835.551785400021</v>
      </c>
      <c r="AP683" s="34">
        <v>36017.710714000015</v>
      </c>
      <c r="AQ683" s="34">
        <v>7817.8410714000056</v>
      </c>
      <c r="AR683" s="34">
        <v>-65811</v>
      </c>
      <c r="AS683" s="34">
        <v>9732.3000000000029</v>
      </c>
    </row>
    <row r="684" spans="2:45" s="1" customFormat="1" ht="12.75" x14ac:dyDescent="0.2">
      <c r="B684" s="31" t="s">
        <v>3798</v>
      </c>
      <c r="C684" s="32" t="s">
        <v>1967</v>
      </c>
      <c r="D684" s="31" t="s">
        <v>1968</v>
      </c>
      <c r="E684" s="31" t="s">
        <v>13</v>
      </c>
      <c r="F684" s="31" t="s">
        <v>11</v>
      </c>
      <c r="G684" s="31" t="s">
        <v>18</v>
      </c>
      <c r="H684" s="31" t="s">
        <v>25</v>
      </c>
      <c r="I684" s="31" t="s">
        <v>10</v>
      </c>
      <c r="J684" s="31" t="s">
        <v>12</v>
      </c>
      <c r="K684" s="31" t="s">
        <v>1969</v>
      </c>
      <c r="L684" s="33">
        <v>2426</v>
      </c>
      <c r="M684" s="150">
        <v>127343.74437299999</v>
      </c>
      <c r="N684" s="34">
        <v>-12838</v>
      </c>
      <c r="O684" s="34">
        <v>10298.700000000001</v>
      </c>
      <c r="P684" s="30">
        <v>194337.04437299998</v>
      </c>
      <c r="Q684" s="35">
        <v>5711.5812560000004</v>
      </c>
      <c r="R684" s="36">
        <v>0</v>
      </c>
      <c r="S684" s="36">
        <v>1939.4244148578878</v>
      </c>
      <c r="T684" s="36">
        <v>2912.5755851421122</v>
      </c>
      <c r="U684" s="37">
        <v>4852.0261644256807</v>
      </c>
      <c r="V684" s="38">
        <v>10563.60742042568</v>
      </c>
      <c r="W684" s="34">
        <v>204900.65179342567</v>
      </c>
      <c r="X684" s="34">
        <v>3636.4207778579148</v>
      </c>
      <c r="Y684" s="33">
        <v>201264.23101556776</v>
      </c>
      <c r="Z684" s="144">
        <v>10110.148163178035</v>
      </c>
      <c r="AA684" s="34">
        <v>3311.4983148569177</v>
      </c>
      <c r="AB684" s="34">
        <v>17277.625137476985</v>
      </c>
      <c r="AC684" s="34">
        <v>10169.1</v>
      </c>
      <c r="AD684" s="34">
        <v>2484.56</v>
      </c>
      <c r="AE684" s="34">
        <v>3790.49</v>
      </c>
      <c r="AF684" s="34">
        <v>47143.421615511936</v>
      </c>
      <c r="AG684" s="136">
        <v>89793</v>
      </c>
      <c r="AH684" s="34">
        <v>92332.3</v>
      </c>
      <c r="AI684" s="34">
        <v>0</v>
      </c>
      <c r="AJ684" s="34">
        <v>2539.3000000000002</v>
      </c>
      <c r="AK684" s="34">
        <v>2539.3000000000002</v>
      </c>
      <c r="AL684" s="34">
        <v>89793</v>
      </c>
      <c r="AM684" s="34">
        <v>89793</v>
      </c>
      <c r="AN684" s="34">
        <v>0</v>
      </c>
      <c r="AO684" s="34">
        <v>194337.04437299998</v>
      </c>
      <c r="AP684" s="34">
        <v>191797.74437299999</v>
      </c>
      <c r="AQ684" s="34">
        <v>2539.2999999999884</v>
      </c>
      <c r="AR684" s="34">
        <v>-12838</v>
      </c>
      <c r="AS684" s="34">
        <v>0</v>
      </c>
    </row>
    <row r="685" spans="2:45" s="1" customFormat="1" ht="12.75" x14ac:dyDescent="0.2">
      <c r="B685" s="31" t="s">
        <v>3798</v>
      </c>
      <c r="C685" s="32" t="s">
        <v>2846</v>
      </c>
      <c r="D685" s="31" t="s">
        <v>2847</v>
      </c>
      <c r="E685" s="31" t="s">
        <v>13</v>
      </c>
      <c r="F685" s="31" t="s">
        <v>11</v>
      </c>
      <c r="G685" s="31" t="s">
        <v>18</v>
      </c>
      <c r="H685" s="31" t="s">
        <v>25</v>
      </c>
      <c r="I685" s="31" t="s">
        <v>10</v>
      </c>
      <c r="J685" s="31" t="s">
        <v>12</v>
      </c>
      <c r="K685" s="31" t="s">
        <v>2848</v>
      </c>
      <c r="L685" s="33">
        <v>1226</v>
      </c>
      <c r="M685" s="150">
        <v>34575.124995000006</v>
      </c>
      <c r="N685" s="34">
        <v>-23449</v>
      </c>
      <c r="O685" s="34">
        <v>20847.599999999999</v>
      </c>
      <c r="P685" s="30">
        <v>7442.524995000007</v>
      </c>
      <c r="Q685" s="35">
        <v>3793.7946969999998</v>
      </c>
      <c r="R685" s="36">
        <v>0</v>
      </c>
      <c r="S685" s="36">
        <v>3147.4788148583516</v>
      </c>
      <c r="T685" s="36">
        <v>10173.809849909008</v>
      </c>
      <c r="U685" s="37">
        <v>13321.360499859538</v>
      </c>
      <c r="V685" s="38">
        <v>17115.155196859538</v>
      </c>
      <c r="W685" s="34">
        <v>24557.680191859545</v>
      </c>
      <c r="X685" s="34">
        <v>18266.847048858341</v>
      </c>
      <c r="Y685" s="33">
        <v>6290.8331430012022</v>
      </c>
      <c r="Z685" s="144">
        <v>0</v>
      </c>
      <c r="AA685" s="34">
        <v>2490.184862379057</v>
      </c>
      <c r="AB685" s="34">
        <v>9023.1373554475249</v>
      </c>
      <c r="AC685" s="34">
        <v>5139.04</v>
      </c>
      <c r="AD685" s="34">
        <v>0</v>
      </c>
      <c r="AE685" s="34">
        <v>0</v>
      </c>
      <c r="AF685" s="34">
        <v>16652.362217826583</v>
      </c>
      <c r="AG685" s="136">
        <v>15486</v>
      </c>
      <c r="AH685" s="34">
        <v>18087.400000000001</v>
      </c>
      <c r="AI685" s="34">
        <v>0</v>
      </c>
      <c r="AJ685" s="34">
        <v>2601.4</v>
      </c>
      <c r="AK685" s="34">
        <v>2601.4</v>
      </c>
      <c r="AL685" s="34">
        <v>15486</v>
      </c>
      <c r="AM685" s="34">
        <v>15486</v>
      </c>
      <c r="AN685" s="34">
        <v>0</v>
      </c>
      <c r="AO685" s="34">
        <v>7442.524995000007</v>
      </c>
      <c r="AP685" s="34">
        <v>4841.1249950000074</v>
      </c>
      <c r="AQ685" s="34">
        <v>2601.3999999999996</v>
      </c>
      <c r="AR685" s="34">
        <v>-23449</v>
      </c>
      <c r="AS685" s="34">
        <v>0</v>
      </c>
    </row>
    <row r="686" spans="2:45" s="1" customFormat="1" ht="12.75" x14ac:dyDescent="0.2">
      <c r="B686" s="31" t="s">
        <v>3798</v>
      </c>
      <c r="C686" s="32" t="s">
        <v>204</v>
      </c>
      <c r="D686" s="31" t="s">
        <v>205</v>
      </c>
      <c r="E686" s="31" t="s">
        <v>13</v>
      </c>
      <c r="F686" s="31" t="s">
        <v>11</v>
      </c>
      <c r="G686" s="31" t="s">
        <v>18</v>
      </c>
      <c r="H686" s="31" t="s">
        <v>25</v>
      </c>
      <c r="I686" s="31" t="s">
        <v>10</v>
      </c>
      <c r="J686" s="31" t="s">
        <v>22</v>
      </c>
      <c r="K686" s="31" t="s">
        <v>206</v>
      </c>
      <c r="L686" s="33">
        <v>785</v>
      </c>
      <c r="M686" s="150">
        <v>71983.288419999997</v>
      </c>
      <c r="N686" s="34">
        <v>-14634</v>
      </c>
      <c r="O686" s="34">
        <v>6135.1567092554842</v>
      </c>
      <c r="P686" s="30">
        <v>69591.288419999997</v>
      </c>
      <c r="Q686" s="35">
        <v>3572.390453</v>
      </c>
      <c r="R686" s="36">
        <v>0</v>
      </c>
      <c r="S686" s="36">
        <v>1075.3871645718414</v>
      </c>
      <c r="T686" s="36">
        <v>494.61283542815863</v>
      </c>
      <c r="U686" s="37">
        <v>1570.0084662300742</v>
      </c>
      <c r="V686" s="38">
        <v>5142.3989192300742</v>
      </c>
      <c r="W686" s="34">
        <v>74733.687339230077</v>
      </c>
      <c r="X686" s="34">
        <v>2016.3509335718409</v>
      </c>
      <c r="Y686" s="33">
        <v>72717.336405658236</v>
      </c>
      <c r="Z686" s="144">
        <v>3246.8317612839851</v>
      </c>
      <c r="AA686" s="34">
        <v>1492.980769979501</v>
      </c>
      <c r="AB686" s="34">
        <v>7813.718135073098</v>
      </c>
      <c r="AC686" s="34">
        <v>3290.49</v>
      </c>
      <c r="AD686" s="34">
        <v>0</v>
      </c>
      <c r="AE686" s="34">
        <v>1134.3800000000001</v>
      </c>
      <c r="AF686" s="34">
        <v>16978.400666336584</v>
      </c>
      <c r="AG686" s="136">
        <v>16401</v>
      </c>
      <c r="AH686" s="34">
        <v>18672</v>
      </c>
      <c r="AI686" s="34">
        <v>0</v>
      </c>
      <c r="AJ686" s="34">
        <v>2271</v>
      </c>
      <c r="AK686" s="34">
        <v>2271</v>
      </c>
      <c r="AL686" s="34">
        <v>16401</v>
      </c>
      <c r="AM686" s="34">
        <v>16401</v>
      </c>
      <c r="AN686" s="34">
        <v>0</v>
      </c>
      <c r="AO686" s="34">
        <v>69591.288419999997</v>
      </c>
      <c r="AP686" s="34">
        <v>67320.288419999997</v>
      </c>
      <c r="AQ686" s="34">
        <v>2271</v>
      </c>
      <c r="AR686" s="34">
        <v>-14634</v>
      </c>
      <c r="AS686" s="34">
        <v>0</v>
      </c>
    </row>
    <row r="687" spans="2:45" s="1" customFormat="1" ht="12.75" x14ac:dyDescent="0.2">
      <c r="B687" s="31" t="s">
        <v>3798</v>
      </c>
      <c r="C687" s="32" t="s">
        <v>2627</v>
      </c>
      <c r="D687" s="31" t="s">
        <v>2628</v>
      </c>
      <c r="E687" s="31" t="s">
        <v>13</v>
      </c>
      <c r="F687" s="31" t="s">
        <v>11</v>
      </c>
      <c r="G687" s="31" t="s">
        <v>18</v>
      </c>
      <c r="H687" s="31" t="s">
        <v>25</v>
      </c>
      <c r="I687" s="31" t="s">
        <v>10</v>
      </c>
      <c r="J687" s="31" t="s">
        <v>12</v>
      </c>
      <c r="K687" s="31" t="s">
        <v>2629</v>
      </c>
      <c r="L687" s="33">
        <v>2465</v>
      </c>
      <c r="M687" s="150">
        <v>80113.681432514772</v>
      </c>
      <c r="N687" s="34">
        <v>0</v>
      </c>
      <c r="O687" s="34">
        <v>0</v>
      </c>
      <c r="P687" s="30">
        <v>0</v>
      </c>
      <c r="Q687" s="35">
        <v>5154.8291390000004</v>
      </c>
      <c r="R687" s="36">
        <v>0</v>
      </c>
      <c r="S687" s="36">
        <v>3003.1033760011533</v>
      </c>
      <c r="T687" s="36">
        <v>1926.8966239988467</v>
      </c>
      <c r="U687" s="37">
        <v>4930.0265850409332</v>
      </c>
      <c r="V687" s="38">
        <v>10084.855724040934</v>
      </c>
      <c r="W687" s="34">
        <v>10084.855724040934</v>
      </c>
      <c r="X687" s="34">
        <v>5630.8188300011516</v>
      </c>
      <c r="Y687" s="33">
        <v>4454.0368940397821</v>
      </c>
      <c r="Z687" s="144">
        <v>0</v>
      </c>
      <c r="AA687" s="34">
        <v>1740.3805260373349</v>
      </c>
      <c r="AB687" s="34">
        <v>15860.278767052179</v>
      </c>
      <c r="AC687" s="34">
        <v>10332.57</v>
      </c>
      <c r="AD687" s="34">
        <v>1748.6802948500001</v>
      </c>
      <c r="AE687" s="34">
        <v>1165.26</v>
      </c>
      <c r="AF687" s="34">
        <v>30847.169587939512</v>
      </c>
      <c r="AG687" s="136">
        <v>0</v>
      </c>
      <c r="AH687" s="34">
        <v>0</v>
      </c>
      <c r="AI687" s="34">
        <v>0</v>
      </c>
      <c r="AJ687" s="34">
        <v>0</v>
      </c>
      <c r="AK687" s="34">
        <v>0</v>
      </c>
      <c r="AL687" s="34">
        <v>0</v>
      </c>
      <c r="AM687" s="34">
        <v>0</v>
      </c>
      <c r="AN687" s="34">
        <v>0</v>
      </c>
      <c r="AO687" s="34">
        <v>0</v>
      </c>
      <c r="AP687" s="34">
        <v>0</v>
      </c>
      <c r="AQ687" s="34">
        <v>0</v>
      </c>
      <c r="AR687" s="34">
        <v>0</v>
      </c>
      <c r="AS687" s="34">
        <v>0</v>
      </c>
    </row>
    <row r="688" spans="2:45" s="1" customFormat="1" ht="12.75" x14ac:dyDescent="0.2">
      <c r="B688" s="31" t="s">
        <v>3798</v>
      </c>
      <c r="C688" s="32" t="s">
        <v>1755</v>
      </c>
      <c r="D688" s="31" t="s">
        <v>1756</v>
      </c>
      <c r="E688" s="31" t="s">
        <v>13</v>
      </c>
      <c r="F688" s="31" t="s">
        <v>11</v>
      </c>
      <c r="G688" s="31" t="s">
        <v>18</v>
      </c>
      <c r="H688" s="31" t="s">
        <v>25</v>
      </c>
      <c r="I688" s="31" t="s">
        <v>10</v>
      </c>
      <c r="J688" s="31" t="s">
        <v>12</v>
      </c>
      <c r="K688" s="31" t="s">
        <v>1757</v>
      </c>
      <c r="L688" s="33">
        <v>1791</v>
      </c>
      <c r="M688" s="150">
        <v>84963.713722999993</v>
      </c>
      <c r="N688" s="34">
        <v>-55042</v>
      </c>
      <c r="O688" s="34">
        <v>33715.942606779776</v>
      </c>
      <c r="P688" s="30">
        <v>35186.08509529999</v>
      </c>
      <c r="Q688" s="35">
        <v>6688.5344789999999</v>
      </c>
      <c r="R688" s="36">
        <v>0</v>
      </c>
      <c r="S688" s="36">
        <v>3907.2716434300719</v>
      </c>
      <c r="T688" s="36">
        <v>-17.578442538754189</v>
      </c>
      <c r="U688" s="37">
        <v>3889.7141760744744</v>
      </c>
      <c r="V688" s="38">
        <v>10578.248655074474</v>
      </c>
      <c r="W688" s="34">
        <v>45764.333750374462</v>
      </c>
      <c r="X688" s="34">
        <v>7326.1343314300757</v>
      </c>
      <c r="Y688" s="33">
        <v>38438.199418944387</v>
      </c>
      <c r="Z688" s="144">
        <v>4318.189610610043</v>
      </c>
      <c r="AA688" s="34">
        <v>3976.0441847101206</v>
      </c>
      <c r="AB688" s="34">
        <v>10003.098625395716</v>
      </c>
      <c r="AC688" s="34">
        <v>7507.36</v>
      </c>
      <c r="AD688" s="34">
        <v>4092.2048942142496</v>
      </c>
      <c r="AE688" s="34">
        <v>761.31</v>
      </c>
      <c r="AF688" s="34">
        <v>30658.207314930132</v>
      </c>
      <c r="AG688" s="136">
        <v>30247</v>
      </c>
      <c r="AH688" s="34">
        <v>38643.371372299996</v>
      </c>
      <c r="AI688" s="34">
        <v>100</v>
      </c>
      <c r="AJ688" s="34">
        <v>8496.3713723000001</v>
      </c>
      <c r="AK688" s="34">
        <v>8396.3713723000001</v>
      </c>
      <c r="AL688" s="34">
        <v>30147</v>
      </c>
      <c r="AM688" s="34">
        <v>30147</v>
      </c>
      <c r="AN688" s="34">
        <v>0</v>
      </c>
      <c r="AO688" s="34">
        <v>35186.08509529999</v>
      </c>
      <c r="AP688" s="34">
        <v>26789.71372299999</v>
      </c>
      <c r="AQ688" s="34">
        <v>8396.3713722999964</v>
      </c>
      <c r="AR688" s="34">
        <v>-55042</v>
      </c>
      <c r="AS688" s="34">
        <v>0</v>
      </c>
    </row>
    <row r="689" spans="2:45" s="1" customFormat="1" ht="12.75" x14ac:dyDescent="0.2">
      <c r="B689" s="31" t="s">
        <v>3798</v>
      </c>
      <c r="C689" s="32" t="s">
        <v>225</v>
      </c>
      <c r="D689" s="31" t="s">
        <v>226</v>
      </c>
      <c r="E689" s="31" t="s">
        <v>13</v>
      </c>
      <c r="F689" s="31" t="s">
        <v>11</v>
      </c>
      <c r="G689" s="31" t="s">
        <v>18</v>
      </c>
      <c r="H689" s="31" t="s">
        <v>25</v>
      </c>
      <c r="I689" s="31" t="s">
        <v>10</v>
      </c>
      <c r="J689" s="31" t="s">
        <v>22</v>
      </c>
      <c r="K689" s="31" t="s">
        <v>227</v>
      </c>
      <c r="L689" s="33">
        <v>818</v>
      </c>
      <c r="M689" s="150">
        <v>24361.944533999998</v>
      </c>
      <c r="N689" s="34">
        <v>-9567</v>
      </c>
      <c r="O689" s="34">
        <v>8418.7000000000007</v>
      </c>
      <c r="P689" s="30">
        <v>27104.244533999998</v>
      </c>
      <c r="Q689" s="35">
        <v>736.44506699999999</v>
      </c>
      <c r="R689" s="36">
        <v>0</v>
      </c>
      <c r="S689" s="36">
        <v>203.53067200007817</v>
      </c>
      <c r="T689" s="36">
        <v>1432.4693279999219</v>
      </c>
      <c r="U689" s="37">
        <v>1636.0088221352873</v>
      </c>
      <c r="V689" s="38">
        <v>2372.4538891352872</v>
      </c>
      <c r="W689" s="34">
        <v>29476.698423135284</v>
      </c>
      <c r="X689" s="34">
        <v>381.62001000007513</v>
      </c>
      <c r="Y689" s="33">
        <v>29095.078413135208</v>
      </c>
      <c r="Z689" s="144">
        <v>0</v>
      </c>
      <c r="AA689" s="34">
        <v>1478.0141385693896</v>
      </c>
      <c r="AB689" s="34">
        <v>7138.4613876396061</v>
      </c>
      <c r="AC689" s="34">
        <v>3428.82</v>
      </c>
      <c r="AD689" s="34">
        <v>1641.02</v>
      </c>
      <c r="AE689" s="34">
        <v>0</v>
      </c>
      <c r="AF689" s="34">
        <v>13686.315526208997</v>
      </c>
      <c r="AG689" s="136">
        <v>11668</v>
      </c>
      <c r="AH689" s="34">
        <v>12816.3</v>
      </c>
      <c r="AI689" s="34">
        <v>0</v>
      </c>
      <c r="AJ689" s="34">
        <v>1148.3</v>
      </c>
      <c r="AK689" s="34">
        <v>1148.3</v>
      </c>
      <c r="AL689" s="34">
        <v>11668</v>
      </c>
      <c r="AM689" s="34">
        <v>11668</v>
      </c>
      <c r="AN689" s="34">
        <v>0</v>
      </c>
      <c r="AO689" s="34">
        <v>27104.244533999998</v>
      </c>
      <c r="AP689" s="34">
        <v>25955.944533999998</v>
      </c>
      <c r="AQ689" s="34">
        <v>1148.2999999999993</v>
      </c>
      <c r="AR689" s="34">
        <v>-9567</v>
      </c>
      <c r="AS689" s="34">
        <v>0</v>
      </c>
    </row>
    <row r="690" spans="2:45" s="1" customFormat="1" ht="12.75" x14ac:dyDescent="0.2">
      <c r="B690" s="31" t="s">
        <v>3798</v>
      </c>
      <c r="C690" s="32" t="s">
        <v>1851</v>
      </c>
      <c r="D690" s="31" t="s">
        <v>1852</v>
      </c>
      <c r="E690" s="31" t="s">
        <v>13</v>
      </c>
      <c r="F690" s="31" t="s">
        <v>11</v>
      </c>
      <c r="G690" s="31" t="s">
        <v>18</v>
      </c>
      <c r="H690" s="31" t="s">
        <v>25</v>
      </c>
      <c r="I690" s="31" t="s">
        <v>13</v>
      </c>
      <c r="J690" s="31" t="s">
        <v>85</v>
      </c>
      <c r="K690" s="31" t="s">
        <v>25</v>
      </c>
      <c r="L690" s="33">
        <v>103287</v>
      </c>
      <c r="M690" s="150">
        <v>6058926.9102879995</v>
      </c>
      <c r="N690" s="34">
        <v>-5956133.8200000003</v>
      </c>
      <c r="O690" s="34">
        <v>4297522.1250422904</v>
      </c>
      <c r="P690" s="30">
        <v>1629086.0902879992</v>
      </c>
      <c r="Q690" s="35">
        <v>482105.581366</v>
      </c>
      <c r="R690" s="36">
        <v>0</v>
      </c>
      <c r="S690" s="36">
        <v>166161.18002634955</v>
      </c>
      <c r="T690" s="36">
        <v>1914728.426794291</v>
      </c>
      <c r="U690" s="37">
        <v>2080900.8280245706</v>
      </c>
      <c r="V690" s="38">
        <v>2563006.4093905706</v>
      </c>
      <c r="W690" s="34">
        <v>4192092.4996785698</v>
      </c>
      <c r="X690" s="34">
        <v>2643273.6984606409</v>
      </c>
      <c r="Y690" s="33">
        <v>1548818.801217929</v>
      </c>
      <c r="Z690" s="144">
        <v>77970.896383507788</v>
      </c>
      <c r="AA690" s="34">
        <v>455244.90608556231</v>
      </c>
      <c r="AB690" s="34">
        <v>1042377.344129723</v>
      </c>
      <c r="AC690" s="34">
        <v>432899.98</v>
      </c>
      <c r="AD690" s="34">
        <v>138710.21614914795</v>
      </c>
      <c r="AE690" s="34">
        <v>23276.62</v>
      </c>
      <c r="AF690" s="34">
        <v>2170479.9627479413</v>
      </c>
      <c r="AG690" s="136">
        <v>1881684</v>
      </c>
      <c r="AH690" s="34">
        <v>2123909</v>
      </c>
      <c r="AI690" s="34">
        <v>174835</v>
      </c>
      <c r="AJ690" s="34">
        <v>417060</v>
      </c>
      <c r="AK690" s="34">
        <v>242225</v>
      </c>
      <c r="AL690" s="34">
        <v>1706849</v>
      </c>
      <c r="AM690" s="34">
        <v>1706849</v>
      </c>
      <c r="AN690" s="34">
        <v>0</v>
      </c>
      <c r="AO690" s="34">
        <v>1629086.0902879992</v>
      </c>
      <c r="AP690" s="34">
        <v>1386861.0902879992</v>
      </c>
      <c r="AQ690" s="34">
        <v>242225</v>
      </c>
      <c r="AR690" s="34">
        <v>-5956133.8200000003</v>
      </c>
      <c r="AS690" s="34">
        <v>0</v>
      </c>
    </row>
    <row r="691" spans="2:45" s="1" customFormat="1" ht="12.75" x14ac:dyDescent="0.2">
      <c r="B691" s="31" t="s">
        <v>3798</v>
      </c>
      <c r="C691" s="32" t="s">
        <v>1773</v>
      </c>
      <c r="D691" s="31" t="s">
        <v>1774</v>
      </c>
      <c r="E691" s="31" t="s">
        <v>13</v>
      </c>
      <c r="F691" s="31" t="s">
        <v>11</v>
      </c>
      <c r="G691" s="31" t="s">
        <v>18</v>
      </c>
      <c r="H691" s="31" t="s">
        <v>25</v>
      </c>
      <c r="I691" s="31" t="s">
        <v>10</v>
      </c>
      <c r="J691" s="31" t="s">
        <v>21</v>
      </c>
      <c r="K691" s="31" t="s">
        <v>1775</v>
      </c>
      <c r="L691" s="33">
        <v>14157</v>
      </c>
      <c r="M691" s="150">
        <v>450743.48121799994</v>
      </c>
      <c r="N691" s="34">
        <v>-441854</v>
      </c>
      <c r="O691" s="34">
        <v>154315.99833550418</v>
      </c>
      <c r="P691" s="30">
        <v>157641.48121799994</v>
      </c>
      <c r="Q691" s="35">
        <v>37854.301124999998</v>
      </c>
      <c r="R691" s="36">
        <v>0</v>
      </c>
      <c r="S691" s="36">
        <v>29632.437097154241</v>
      </c>
      <c r="T691" s="36">
        <v>-71.251433137207641</v>
      </c>
      <c r="U691" s="37">
        <v>29561.345072806263</v>
      </c>
      <c r="V691" s="38">
        <v>67415.646197806258</v>
      </c>
      <c r="W691" s="34">
        <v>225057.1274158062</v>
      </c>
      <c r="X691" s="34">
        <v>55560.819557154231</v>
      </c>
      <c r="Y691" s="33">
        <v>169496.30785865197</v>
      </c>
      <c r="Z691" s="144">
        <v>0</v>
      </c>
      <c r="AA691" s="34">
        <v>46512.545572772447</v>
      </c>
      <c r="AB691" s="34">
        <v>122181.06329626952</v>
      </c>
      <c r="AC691" s="34">
        <v>59342.080000000002</v>
      </c>
      <c r="AD691" s="34">
        <v>13810.845205127593</v>
      </c>
      <c r="AE691" s="34">
        <v>2214.89</v>
      </c>
      <c r="AF691" s="34">
        <v>244061.42407416957</v>
      </c>
      <c r="AG691" s="136">
        <v>363457</v>
      </c>
      <c r="AH691" s="34">
        <v>394259</v>
      </c>
      <c r="AI691" s="34">
        <v>0</v>
      </c>
      <c r="AJ691" s="34">
        <v>30802</v>
      </c>
      <c r="AK691" s="34">
        <v>30802</v>
      </c>
      <c r="AL691" s="34">
        <v>363457</v>
      </c>
      <c r="AM691" s="34">
        <v>363457</v>
      </c>
      <c r="AN691" s="34">
        <v>0</v>
      </c>
      <c r="AO691" s="34">
        <v>157641.48121799994</v>
      </c>
      <c r="AP691" s="34">
        <v>126839.48121799994</v>
      </c>
      <c r="AQ691" s="34">
        <v>30802</v>
      </c>
      <c r="AR691" s="34">
        <v>-441854</v>
      </c>
      <c r="AS691" s="34">
        <v>0</v>
      </c>
    </row>
    <row r="692" spans="2:45" s="1" customFormat="1" ht="12.75" x14ac:dyDescent="0.2">
      <c r="B692" s="31" t="s">
        <v>3798</v>
      </c>
      <c r="C692" s="32" t="s">
        <v>677</v>
      </c>
      <c r="D692" s="31" t="s">
        <v>678</v>
      </c>
      <c r="E692" s="31" t="s">
        <v>13</v>
      </c>
      <c r="F692" s="31" t="s">
        <v>11</v>
      </c>
      <c r="G692" s="31" t="s">
        <v>18</v>
      </c>
      <c r="H692" s="31" t="s">
        <v>25</v>
      </c>
      <c r="I692" s="31" t="s">
        <v>10</v>
      </c>
      <c r="J692" s="31" t="s">
        <v>12</v>
      </c>
      <c r="K692" s="31" t="s">
        <v>679</v>
      </c>
      <c r="L692" s="33">
        <v>2166</v>
      </c>
      <c r="M692" s="150">
        <v>72848.797579000005</v>
      </c>
      <c r="N692" s="34">
        <v>-71482.5</v>
      </c>
      <c r="O692" s="34">
        <v>34706.713652895269</v>
      </c>
      <c r="P692" s="30">
        <v>25299.637579000002</v>
      </c>
      <c r="Q692" s="35">
        <v>2452.865832</v>
      </c>
      <c r="R692" s="36">
        <v>0</v>
      </c>
      <c r="S692" s="36">
        <v>2457.5940491438009</v>
      </c>
      <c r="T692" s="36">
        <v>7538.4056939151869</v>
      </c>
      <c r="U692" s="37">
        <v>9996.0536465199093</v>
      </c>
      <c r="V692" s="38">
        <v>12448.919478519909</v>
      </c>
      <c r="W692" s="34">
        <v>37748.557057519909</v>
      </c>
      <c r="X692" s="34">
        <v>13712.593877039064</v>
      </c>
      <c r="Y692" s="33">
        <v>24035.963180480845</v>
      </c>
      <c r="Z692" s="144">
        <v>13301.332396573211</v>
      </c>
      <c r="AA692" s="34">
        <v>2891.0140022026835</v>
      </c>
      <c r="AB692" s="34">
        <v>13146.20617797609</v>
      </c>
      <c r="AC692" s="34">
        <v>9079.25</v>
      </c>
      <c r="AD692" s="34">
        <v>694.76541299667997</v>
      </c>
      <c r="AE692" s="34">
        <v>2099.04</v>
      </c>
      <c r="AF692" s="34">
        <v>41211.607989748671</v>
      </c>
      <c r="AG692" s="136">
        <v>2689</v>
      </c>
      <c r="AH692" s="34">
        <v>28525.339999999997</v>
      </c>
      <c r="AI692" s="34">
        <v>1104</v>
      </c>
      <c r="AJ692" s="34">
        <v>4287.8</v>
      </c>
      <c r="AK692" s="34">
        <v>3183.8</v>
      </c>
      <c r="AL692" s="34">
        <v>1585</v>
      </c>
      <c r="AM692" s="34">
        <v>24237.539999999997</v>
      </c>
      <c r="AN692" s="34">
        <v>22652.539999999997</v>
      </c>
      <c r="AO692" s="34">
        <v>25299.637579000002</v>
      </c>
      <c r="AP692" s="34">
        <v>-536.7024209999945</v>
      </c>
      <c r="AQ692" s="34">
        <v>25836.339999999997</v>
      </c>
      <c r="AR692" s="34">
        <v>-74755</v>
      </c>
      <c r="AS692" s="34">
        <v>3272.5</v>
      </c>
    </row>
    <row r="693" spans="2:45" s="1" customFormat="1" ht="12.75" x14ac:dyDescent="0.2">
      <c r="B693" s="31" t="s">
        <v>3798</v>
      </c>
      <c r="C693" s="32" t="s">
        <v>3593</v>
      </c>
      <c r="D693" s="31" t="s">
        <v>3594</v>
      </c>
      <c r="E693" s="31" t="s">
        <v>13</v>
      </c>
      <c r="F693" s="31" t="s">
        <v>11</v>
      </c>
      <c r="G693" s="31" t="s">
        <v>18</v>
      </c>
      <c r="H693" s="31" t="s">
        <v>25</v>
      </c>
      <c r="I693" s="31" t="s">
        <v>10</v>
      </c>
      <c r="J693" s="31" t="s">
        <v>12</v>
      </c>
      <c r="K693" s="31" t="s">
        <v>3595</v>
      </c>
      <c r="L693" s="33">
        <v>1328</v>
      </c>
      <c r="M693" s="150">
        <v>492898.75315700006</v>
      </c>
      <c r="N693" s="34">
        <v>-264183</v>
      </c>
      <c r="O693" s="34">
        <v>75789.180796386587</v>
      </c>
      <c r="P693" s="30">
        <v>306041.15315700008</v>
      </c>
      <c r="Q693" s="35">
        <v>23326.568094999999</v>
      </c>
      <c r="R693" s="36">
        <v>0</v>
      </c>
      <c r="S693" s="36">
        <v>0</v>
      </c>
      <c r="T693" s="36">
        <v>2656</v>
      </c>
      <c r="U693" s="37">
        <v>2656.0143224885837</v>
      </c>
      <c r="V693" s="38">
        <v>25982.582417488582</v>
      </c>
      <c r="W693" s="34">
        <v>332023.73557448864</v>
      </c>
      <c r="X693" s="34">
        <v>0</v>
      </c>
      <c r="Y693" s="33">
        <v>332023.73557448864</v>
      </c>
      <c r="Z693" s="144">
        <v>66356.694109296863</v>
      </c>
      <c r="AA693" s="34">
        <v>81455.7670773727</v>
      </c>
      <c r="AB693" s="34">
        <v>26675.358694740466</v>
      </c>
      <c r="AC693" s="34">
        <v>5566.59</v>
      </c>
      <c r="AD693" s="34">
        <v>4951.28</v>
      </c>
      <c r="AE693" s="34">
        <v>16689.740000000002</v>
      </c>
      <c r="AF693" s="34">
        <v>201695.42988141</v>
      </c>
      <c r="AG693" s="136">
        <v>126322</v>
      </c>
      <c r="AH693" s="34">
        <v>143489.4</v>
      </c>
      <c r="AI693" s="34">
        <v>0</v>
      </c>
      <c r="AJ693" s="34">
        <v>17167.400000000001</v>
      </c>
      <c r="AK693" s="34">
        <v>17167.400000000001</v>
      </c>
      <c r="AL693" s="34">
        <v>126322</v>
      </c>
      <c r="AM693" s="34">
        <v>126322</v>
      </c>
      <c r="AN693" s="34">
        <v>0</v>
      </c>
      <c r="AO693" s="34">
        <v>306041.15315700008</v>
      </c>
      <c r="AP693" s="34">
        <v>288873.75315700006</v>
      </c>
      <c r="AQ693" s="34">
        <v>17167.400000000023</v>
      </c>
      <c r="AR693" s="34">
        <v>-264183</v>
      </c>
      <c r="AS693" s="34">
        <v>0</v>
      </c>
    </row>
    <row r="694" spans="2:45" s="1" customFormat="1" ht="12.75" x14ac:dyDescent="0.2">
      <c r="B694" s="31" t="s">
        <v>3798</v>
      </c>
      <c r="C694" s="32" t="s">
        <v>2381</v>
      </c>
      <c r="D694" s="31" t="s">
        <v>2382</v>
      </c>
      <c r="E694" s="31" t="s">
        <v>13</v>
      </c>
      <c r="F694" s="31" t="s">
        <v>11</v>
      </c>
      <c r="G694" s="31" t="s">
        <v>18</v>
      </c>
      <c r="H694" s="31" t="s">
        <v>25</v>
      </c>
      <c r="I694" s="31" t="s">
        <v>10</v>
      </c>
      <c r="J694" s="31" t="s">
        <v>12</v>
      </c>
      <c r="K694" s="31" t="s">
        <v>2383</v>
      </c>
      <c r="L694" s="33">
        <v>2156</v>
      </c>
      <c r="M694" s="150">
        <v>90516.047271999996</v>
      </c>
      <c r="N694" s="34">
        <v>-144006</v>
      </c>
      <c r="O694" s="34">
        <v>79469.293969590843</v>
      </c>
      <c r="P694" s="30">
        <v>14446.347271999999</v>
      </c>
      <c r="Q694" s="35">
        <v>9274.7634770000004</v>
      </c>
      <c r="R694" s="36">
        <v>0</v>
      </c>
      <c r="S694" s="36">
        <v>3559.2509451442238</v>
      </c>
      <c r="T694" s="36">
        <v>49029.887607475532</v>
      </c>
      <c r="U694" s="37">
        <v>52589.422139719361</v>
      </c>
      <c r="V694" s="38">
        <v>61864.185616719362</v>
      </c>
      <c r="W694" s="34">
        <v>76310.532888719361</v>
      </c>
      <c r="X694" s="34">
        <v>65536.123319735052</v>
      </c>
      <c r="Y694" s="33">
        <v>10774.409568984309</v>
      </c>
      <c r="Z694" s="144">
        <v>0</v>
      </c>
      <c r="AA694" s="34">
        <v>1753.0084652805926</v>
      </c>
      <c r="AB694" s="34">
        <v>24782.888736095381</v>
      </c>
      <c r="AC694" s="34">
        <v>9037.33</v>
      </c>
      <c r="AD694" s="34">
        <v>816.13254566897012</v>
      </c>
      <c r="AE694" s="34">
        <v>756.95</v>
      </c>
      <c r="AF694" s="34">
        <v>37146.309747044943</v>
      </c>
      <c r="AG694" s="136">
        <v>70393</v>
      </c>
      <c r="AH694" s="34">
        <v>75688.3</v>
      </c>
      <c r="AI694" s="34">
        <v>0</v>
      </c>
      <c r="AJ694" s="34">
        <v>5295.3</v>
      </c>
      <c r="AK694" s="34">
        <v>5295.3</v>
      </c>
      <c r="AL694" s="34">
        <v>70393</v>
      </c>
      <c r="AM694" s="34">
        <v>70393</v>
      </c>
      <c r="AN694" s="34">
        <v>0</v>
      </c>
      <c r="AO694" s="34">
        <v>14446.347271999999</v>
      </c>
      <c r="AP694" s="34">
        <v>9151.0472719999998</v>
      </c>
      <c r="AQ694" s="34">
        <v>5295.2999999999993</v>
      </c>
      <c r="AR694" s="34">
        <v>-144006</v>
      </c>
      <c r="AS694" s="34">
        <v>0</v>
      </c>
    </row>
    <row r="695" spans="2:45" s="1" customFormat="1" ht="12.75" x14ac:dyDescent="0.2">
      <c r="B695" s="31" t="s">
        <v>3798</v>
      </c>
      <c r="C695" s="32" t="s">
        <v>1940</v>
      </c>
      <c r="D695" s="31" t="s">
        <v>1941</v>
      </c>
      <c r="E695" s="31" t="s">
        <v>13</v>
      </c>
      <c r="F695" s="31" t="s">
        <v>11</v>
      </c>
      <c r="G695" s="31" t="s">
        <v>18</v>
      </c>
      <c r="H695" s="31" t="s">
        <v>25</v>
      </c>
      <c r="I695" s="31" t="s">
        <v>10</v>
      </c>
      <c r="J695" s="31" t="s">
        <v>22</v>
      </c>
      <c r="K695" s="31" t="s">
        <v>1942</v>
      </c>
      <c r="L695" s="33">
        <v>924</v>
      </c>
      <c r="M695" s="150">
        <v>101658.531452</v>
      </c>
      <c r="N695" s="34">
        <v>-157893</v>
      </c>
      <c r="O695" s="34">
        <v>83546.322825103212</v>
      </c>
      <c r="P695" s="30">
        <v>39841.531451999996</v>
      </c>
      <c r="Q695" s="35">
        <v>5029.3436300000003</v>
      </c>
      <c r="R695" s="36">
        <v>0</v>
      </c>
      <c r="S695" s="36">
        <v>1599.6343965720428</v>
      </c>
      <c r="T695" s="36">
        <v>32748.842274584109</v>
      </c>
      <c r="U695" s="37">
        <v>34348.661895427613</v>
      </c>
      <c r="V695" s="38">
        <v>39378.005525427616</v>
      </c>
      <c r="W695" s="34">
        <v>79219.536977427604</v>
      </c>
      <c r="X695" s="34">
        <v>43074.442333675252</v>
      </c>
      <c r="Y695" s="33">
        <v>36145.094643752353</v>
      </c>
      <c r="Z695" s="144">
        <v>0</v>
      </c>
      <c r="AA695" s="34">
        <v>8278.4142724665307</v>
      </c>
      <c r="AB695" s="34">
        <v>10285.620862061933</v>
      </c>
      <c r="AC695" s="34">
        <v>3873.14</v>
      </c>
      <c r="AD695" s="34">
        <v>2223.25</v>
      </c>
      <c r="AE695" s="34">
        <v>0</v>
      </c>
      <c r="AF695" s="34">
        <v>24660.425134528465</v>
      </c>
      <c r="AG695" s="136">
        <v>98711</v>
      </c>
      <c r="AH695" s="34">
        <v>100611</v>
      </c>
      <c r="AI695" s="34">
        <v>0</v>
      </c>
      <c r="AJ695" s="34">
        <v>1900</v>
      </c>
      <c r="AK695" s="34">
        <v>1900</v>
      </c>
      <c r="AL695" s="34">
        <v>98711</v>
      </c>
      <c r="AM695" s="34">
        <v>98711</v>
      </c>
      <c r="AN695" s="34">
        <v>0</v>
      </c>
      <c r="AO695" s="34">
        <v>39841.531451999996</v>
      </c>
      <c r="AP695" s="34">
        <v>37941.531451999996</v>
      </c>
      <c r="AQ695" s="34">
        <v>1900</v>
      </c>
      <c r="AR695" s="34">
        <v>-157893</v>
      </c>
      <c r="AS695" s="34">
        <v>0</v>
      </c>
    </row>
    <row r="696" spans="2:45" s="1" customFormat="1" ht="12.75" x14ac:dyDescent="0.2">
      <c r="B696" s="31" t="s">
        <v>3798</v>
      </c>
      <c r="C696" s="32" t="s">
        <v>2180</v>
      </c>
      <c r="D696" s="31" t="s">
        <v>2181</v>
      </c>
      <c r="E696" s="31" t="s">
        <v>13</v>
      </c>
      <c r="F696" s="31" t="s">
        <v>11</v>
      </c>
      <c r="G696" s="31" t="s">
        <v>18</v>
      </c>
      <c r="H696" s="31" t="s">
        <v>25</v>
      </c>
      <c r="I696" s="31" t="s">
        <v>10</v>
      </c>
      <c r="J696" s="31" t="s">
        <v>12</v>
      </c>
      <c r="K696" s="31" t="s">
        <v>2182</v>
      </c>
      <c r="L696" s="33">
        <v>1344</v>
      </c>
      <c r="M696" s="150">
        <v>53350.008967000002</v>
      </c>
      <c r="N696" s="34">
        <v>-17194</v>
      </c>
      <c r="O696" s="34">
        <v>0</v>
      </c>
      <c r="P696" s="30">
        <v>50144.368967000002</v>
      </c>
      <c r="Q696" s="35">
        <v>3336.2484239999999</v>
      </c>
      <c r="R696" s="36">
        <v>0</v>
      </c>
      <c r="S696" s="36">
        <v>3519.8509142870657</v>
      </c>
      <c r="T696" s="36">
        <v>-44.955174522456673</v>
      </c>
      <c r="U696" s="37">
        <v>3474.9144781511163</v>
      </c>
      <c r="V696" s="38">
        <v>6811.1629021511162</v>
      </c>
      <c r="W696" s="34">
        <v>56955.53186915112</v>
      </c>
      <c r="X696" s="34">
        <v>6599.7204642870784</v>
      </c>
      <c r="Y696" s="33">
        <v>50355.811404864042</v>
      </c>
      <c r="Z696" s="144">
        <v>18607.505111888338</v>
      </c>
      <c r="AA696" s="34">
        <v>1663.2270183354294</v>
      </c>
      <c r="AB696" s="34">
        <v>17779.912491927909</v>
      </c>
      <c r="AC696" s="34">
        <v>5633.66</v>
      </c>
      <c r="AD696" s="34">
        <v>1672.2877648000001</v>
      </c>
      <c r="AE696" s="34">
        <v>3407.11</v>
      </c>
      <c r="AF696" s="34">
        <v>48763.702386951685</v>
      </c>
      <c r="AG696" s="136">
        <v>9660</v>
      </c>
      <c r="AH696" s="34">
        <v>16339.359999999999</v>
      </c>
      <c r="AI696" s="34">
        <v>0</v>
      </c>
      <c r="AJ696" s="34">
        <v>1300</v>
      </c>
      <c r="AK696" s="34">
        <v>1300</v>
      </c>
      <c r="AL696" s="34">
        <v>9660</v>
      </c>
      <c r="AM696" s="34">
        <v>15039.359999999999</v>
      </c>
      <c r="AN696" s="34">
        <v>5379.3599999999988</v>
      </c>
      <c r="AO696" s="34">
        <v>50144.368967000002</v>
      </c>
      <c r="AP696" s="34">
        <v>43465.008967000002</v>
      </c>
      <c r="AQ696" s="34">
        <v>6679.3600000000006</v>
      </c>
      <c r="AR696" s="34">
        <v>-60076</v>
      </c>
      <c r="AS696" s="34">
        <v>42882</v>
      </c>
    </row>
    <row r="697" spans="2:45" s="1" customFormat="1" ht="12.75" x14ac:dyDescent="0.2">
      <c r="B697" s="31" t="s">
        <v>3798</v>
      </c>
      <c r="C697" s="32" t="s">
        <v>2009</v>
      </c>
      <c r="D697" s="31" t="s">
        <v>2010</v>
      </c>
      <c r="E697" s="31" t="s">
        <v>13</v>
      </c>
      <c r="F697" s="31" t="s">
        <v>11</v>
      </c>
      <c r="G697" s="31" t="s">
        <v>18</v>
      </c>
      <c r="H697" s="31" t="s">
        <v>25</v>
      </c>
      <c r="I697" s="31" t="s">
        <v>10</v>
      </c>
      <c r="J697" s="31" t="s">
        <v>22</v>
      </c>
      <c r="K697" s="31" t="s">
        <v>2011</v>
      </c>
      <c r="L697" s="33">
        <v>814</v>
      </c>
      <c r="M697" s="150">
        <v>34464.507776999999</v>
      </c>
      <c r="N697" s="34">
        <v>-24820</v>
      </c>
      <c r="O697" s="34">
        <v>8222.5437623285507</v>
      </c>
      <c r="P697" s="30">
        <v>26324.958554700002</v>
      </c>
      <c r="Q697" s="35">
        <v>2191.167817</v>
      </c>
      <c r="R697" s="36">
        <v>0</v>
      </c>
      <c r="S697" s="36">
        <v>0</v>
      </c>
      <c r="T697" s="36">
        <v>1628</v>
      </c>
      <c r="U697" s="37">
        <v>1628.0087789952615</v>
      </c>
      <c r="V697" s="38">
        <v>3819.1765959952618</v>
      </c>
      <c r="W697" s="34">
        <v>30144.135150695263</v>
      </c>
      <c r="X697" s="34">
        <v>-3.6379800000000002E-12</v>
      </c>
      <c r="Y697" s="33">
        <v>30144.135150695267</v>
      </c>
      <c r="Z697" s="144">
        <v>0</v>
      </c>
      <c r="AA697" s="34">
        <v>1109.7244884055747</v>
      </c>
      <c r="AB697" s="34">
        <v>6555.3898345828893</v>
      </c>
      <c r="AC697" s="34">
        <v>3412.05</v>
      </c>
      <c r="AD697" s="34">
        <v>997.98317875000021</v>
      </c>
      <c r="AE697" s="34">
        <v>0</v>
      </c>
      <c r="AF697" s="34">
        <v>12075.147501738466</v>
      </c>
      <c r="AG697" s="136">
        <v>13234</v>
      </c>
      <c r="AH697" s="34">
        <v>16680.4507777</v>
      </c>
      <c r="AI697" s="34">
        <v>0</v>
      </c>
      <c r="AJ697" s="34">
        <v>3446.4507776999999</v>
      </c>
      <c r="AK697" s="34">
        <v>3446.4507776999999</v>
      </c>
      <c r="AL697" s="34">
        <v>13234</v>
      </c>
      <c r="AM697" s="34">
        <v>13234</v>
      </c>
      <c r="AN697" s="34">
        <v>0</v>
      </c>
      <c r="AO697" s="34">
        <v>26324.958554700002</v>
      </c>
      <c r="AP697" s="34">
        <v>22878.507777000003</v>
      </c>
      <c r="AQ697" s="34">
        <v>3446.4507776999999</v>
      </c>
      <c r="AR697" s="34">
        <v>-24820</v>
      </c>
      <c r="AS697" s="34">
        <v>0</v>
      </c>
    </row>
    <row r="698" spans="2:45" s="1" customFormat="1" ht="12.75" x14ac:dyDescent="0.2">
      <c r="B698" s="31" t="s">
        <v>3798</v>
      </c>
      <c r="C698" s="32" t="s">
        <v>1934</v>
      </c>
      <c r="D698" s="31" t="s">
        <v>1935</v>
      </c>
      <c r="E698" s="31" t="s">
        <v>13</v>
      </c>
      <c r="F698" s="31" t="s">
        <v>11</v>
      </c>
      <c r="G698" s="31" t="s">
        <v>18</v>
      </c>
      <c r="H698" s="31" t="s">
        <v>25</v>
      </c>
      <c r="I698" s="31" t="s">
        <v>10</v>
      </c>
      <c r="J698" s="31" t="s">
        <v>12</v>
      </c>
      <c r="K698" s="31" t="s">
        <v>1936</v>
      </c>
      <c r="L698" s="33">
        <v>1372</v>
      </c>
      <c r="M698" s="150">
        <v>53480.485052999997</v>
      </c>
      <c r="N698" s="34">
        <v>-2245</v>
      </c>
      <c r="O698" s="34">
        <v>0</v>
      </c>
      <c r="P698" s="30">
        <v>69414.265052999996</v>
      </c>
      <c r="Q698" s="35">
        <v>4796.2124789999998</v>
      </c>
      <c r="R698" s="36">
        <v>0</v>
      </c>
      <c r="S698" s="36">
        <v>2784.6185885724976</v>
      </c>
      <c r="T698" s="36">
        <v>-2.1951237977514211</v>
      </c>
      <c r="U698" s="37">
        <v>2782.4384690022721</v>
      </c>
      <c r="V698" s="38">
        <v>7578.6509480022723</v>
      </c>
      <c r="W698" s="34">
        <v>76992.916001002275</v>
      </c>
      <c r="X698" s="34">
        <v>5221.1598535725207</v>
      </c>
      <c r="Y698" s="33">
        <v>71771.756147429754</v>
      </c>
      <c r="Z698" s="144">
        <v>0</v>
      </c>
      <c r="AA698" s="34">
        <v>1003.1498319359571</v>
      </c>
      <c r="AB698" s="34">
        <v>13218.195322701415</v>
      </c>
      <c r="AC698" s="34">
        <v>5751.03</v>
      </c>
      <c r="AD698" s="34">
        <v>551.59610124833989</v>
      </c>
      <c r="AE698" s="34">
        <v>0</v>
      </c>
      <c r="AF698" s="34">
        <v>20523.97125588571</v>
      </c>
      <c r="AG698" s="136">
        <v>0</v>
      </c>
      <c r="AH698" s="34">
        <v>18178.78</v>
      </c>
      <c r="AI698" s="34">
        <v>0</v>
      </c>
      <c r="AJ698" s="34">
        <v>2826.1000000000004</v>
      </c>
      <c r="AK698" s="34">
        <v>2826.1000000000004</v>
      </c>
      <c r="AL698" s="34">
        <v>0</v>
      </c>
      <c r="AM698" s="34">
        <v>15352.679999999998</v>
      </c>
      <c r="AN698" s="34">
        <v>15352.679999999998</v>
      </c>
      <c r="AO698" s="34">
        <v>69414.265052999996</v>
      </c>
      <c r="AP698" s="34">
        <v>51235.485052999989</v>
      </c>
      <c r="AQ698" s="34">
        <v>18178.78</v>
      </c>
      <c r="AR698" s="34">
        <v>-2245</v>
      </c>
      <c r="AS698" s="34">
        <v>0</v>
      </c>
    </row>
    <row r="699" spans="2:45" s="1" customFormat="1" ht="12.75" x14ac:dyDescent="0.2">
      <c r="B699" s="31" t="s">
        <v>3798</v>
      </c>
      <c r="C699" s="32" t="s">
        <v>321</v>
      </c>
      <c r="D699" s="31" t="s">
        <v>322</v>
      </c>
      <c r="E699" s="31" t="s">
        <v>13</v>
      </c>
      <c r="F699" s="31" t="s">
        <v>11</v>
      </c>
      <c r="G699" s="31" t="s">
        <v>18</v>
      </c>
      <c r="H699" s="31" t="s">
        <v>25</v>
      </c>
      <c r="I699" s="31" t="s">
        <v>10</v>
      </c>
      <c r="J699" s="31" t="s">
        <v>12</v>
      </c>
      <c r="K699" s="31" t="s">
        <v>323</v>
      </c>
      <c r="L699" s="33">
        <v>2120</v>
      </c>
      <c r="M699" s="150">
        <v>81801.593942000007</v>
      </c>
      <c r="N699" s="34">
        <v>-42892</v>
      </c>
      <c r="O699" s="34">
        <v>18956.351996891513</v>
      </c>
      <c r="P699" s="30">
        <v>63227.553336200013</v>
      </c>
      <c r="Q699" s="35">
        <v>4966.8562099999999</v>
      </c>
      <c r="R699" s="36">
        <v>0</v>
      </c>
      <c r="S699" s="36">
        <v>3926.3759017157936</v>
      </c>
      <c r="T699" s="36">
        <v>313.62409828420641</v>
      </c>
      <c r="U699" s="37">
        <v>4240.0228642137026</v>
      </c>
      <c r="V699" s="38">
        <v>9206.8790742137026</v>
      </c>
      <c r="W699" s="34">
        <v>72434.432410413719</v>
      </c>
      <c r="X699" s="34">
        <v>7361.9548157157988</v>
      </c>
      <c r="Y699" s="33">
        <v>65072.477594697921</v>
      </c>
      <c r="Z699" s="144">
        <v>0</v>
      </c>
      <c r="AA699" s="34">
        <v>1671.3276357949617</v>
      </c>
      <c r="AB699" s="34">
        <v>20124.370359570206</v>
      </c>
      <c r="AC699" s="34">
        <v>8886.43</v>
      </c>
      <c r="AD699" s="34">
        <v>1148</v>
      </c>
      <c r="AE699" s="34">
        <v>0</v>
      </c>
      <c r="AF699" s="34">
        <v>31830.127995365168</v>
      </c>
      <c r="AG699" s="136">
        <v>25842</v>
      </c>
      <c r="AH699" s="34">
        <v>31902.959394199999</v>
      </c>
      <c r="AI699" s="34">
        <v>3363</v>
      </c>
      <c r="AJ699" s="34">
        <v>8180.1593942000009</v>
      </c>
      <c r="AK699" s="34">
        <v>4817.1593942000009</v>
      </c>
      <c r="AL699" s="34">
        <v>22479</v>
      </c>
      <c r="AM699" s="34">
        <v>23722.799999999999</v>
      </c>
      <c r="AN699" s="34">
        <v>1243.7999999999993</v>
      </c>
      <c r="AO699" s="34">
        <v>63227.553336200013</v>
      </c>
      <c r="AP699" s="34">
        <v>57166.593942000007</v>
      </c>
      <c r="AQ699" s="34">
        <v>6060.9593942000065</v>
      </c>
      <c r="AR699" s="34">
        <v>-42892</v>
      </c>
      <c r="AS699" s="34">
        <v>0</v>
      </c>
    </row>
    <row r="700" spans="2:45" s="1" customFormat="1" ht="12.75" x14ac:dyDescent="0.2">
      <c r="B700" s="31" t="s">
        <v>3798</v>
      </c>
      <c r="C700" s="32" t="s">
        <v>3224</v>
      </c>
      <c r="D700" s="31" t="s">
        <v>3225</v>
      </c>
      <c r="E700" s="31" t="s">
        <v>13</v>
      </c>
      <c r="F700" s="31" t="s">
        <v>11</v>
      </c>
      <c r="G700" s="31" t="s">
        <v>18</v>
      </c>
      <c r="H700" s="31" t="s">
        <v>25</v>
      </c>
      <c r="I700" s="31" t="s">
        <v>10</v>
      </c>
      <c r="J700" s="31" t="s">
        <v>12</v>
      </c>
      <c r="K700" s="31" t="s">
        <v>3226</v>
      </c>
      <c r="L700" s="33">
        <v>1863</v>
      </c>
      <c r="M700" s="150">
        <v>78394.198006000006</v>
      </c>
      <c r="N700" s="34">
        <v>-51869.66</v>
      </c>
      <c r="O700" s="34">
        <v>43242.900928394723</v>
      </c>
      <c r="P700" s="30">
        <v>48568.508006000004</v>
      </c>
      <c r="Q700" s="35">
        <v>4292.6265489999996</v>
      </c>
      <c r="R700" s="36">
        <v>0</v>
      </c>
      <c r="S700" s="36">
        <v>2804.7327108582199</v>
      </c>
      <c r="T700" s="36">
        <v>921.26728914178011</v>
      </c>
      <c r="U700" s="37">
        <v>3726.0200924670416</v>
      </c>
      <c r="V700" s="38">
        <v>8018.6466414670413</v>
      </c>
      <c r="W700" s="34">
        <v>56587.154647467047</v>
      </c>
      <c r="X700" s="34">
        <v>5258.8738328582185</v>
      </c>
      <c r="Y700" s="33">
        <v>51328.280814608828</v>
      </c>
      <c r="Z700" s="144">
        <v>0</v>
      </c>
      <c r="AA700" s="34">
        <v>1763.6577353612579</v>
      </c>
      <c r="AB700" s="34">
        <v>13860.472604319342</v>
      </c>
      <c r="AC700" s="34">
        <v>7809.16</v>
      </c>
      <c r="AD700" s="34">
        <v>3302.6614156999999</v>
      </c>
      <c r="AE700" s="34">
        <v>65.08</v>
      </c>
      <c r="AF700" s="34">
        <v>26801.031755380602</v>
      </c>
      <c r="AG700" s="136">
        <v>12845</v>
      </c>
      <c r="AH700" s="34">
        <v>26919.969999999998</v>
      </c>
      <c r="AI700" s="34">
        <v>4449</v>
      </c>
      <c r="AJ700" s="34">
        <v>6073</v>
      </c>
      <c r="AK700" s="34">
        <v>1624</v>
      </c>
      <c r="AL700" s="34">
        <v>8396</v>
      </c>
      <c r="AM700" s="34">
        <v>20846.969999999998</v>
      </c>
      <c r="AN700" s="34">
        <v>12450.969999999998</v>
      </c>
      <c r="AO700" s="34">
        <v>48568.508006000004</v>
      </c>
      <c r="AP700" s="34">
        <v>34493.538006000002</v>
      </c>
      <c r="AQ700" s="34">
        <v>14074.970000000001</v>
      </c>
      <c r="AR700" s="34">
        <v>-51869.66</v>
      </c>
      <c r="AS700" s="34">
        <v>0</v>
      </c>
    </row>
    <row r="701" spans="2:45" s="1" customFormat="1" ht="12.75" x14ac:dyDescent="0.2">
      <c r="B701" s="31" t="s">
        <v>3798</v>
      </c>
      <c r="C701" s="32" t="s">
        <v>564</v>
      </c>
      <c r="D701" s="31" t="s">
        <v>565</v>
      </c>
      <c r="E701" s="31" t="s">
        <v>13</v>
      </c>
      <c r="F701" s="31" t="s">
        <v>11</v>
      </c>
      <c r="G701" s="31" t="s">
        <v>18</v>
      </c>
      <c r="H701" s="31" t="s">
        <v>25</v>
      </c>
      <c r="I701" s="31" t="s">
        <v>10</v>
      </c>
      <c r="J701" s="31" t="s">
        <v>22</v>
      </c>
      <c r="K701" s="31" t="s">
        <v>566</v>
      </c>
      <c r="L701" s="33">
        <v>933</v>
      </c>
      <c r="M701" s="150">
        <v>37684.985230999999</v>
      </c>
      <c r="N701" s="34">
        <v>55065</v>
      </c>
      <c r="O701" s="34">
        <v>0</v>
      </c>
      <c r="P701" s="30">
        <v>97237.658230999994</v>
      </c>
      <c r="Q701" s="35">
        <v>777.51933399999996</v>
      </c>
      <c r="R701" s="36">
        <v>0</v>
      </c>
      <c r="S701" s="36">
        <v>888.42912114319836</v>
      </c>
      <c r="T701" s="36">
        <v>977.57087885680164</v>
      </c>
      <c r="U701" s="37">
        <v>1866.0100624110307</v>
      </c>
      <c r="V701" s="38">
        <v>2643.5293964110306</v>
      </c>
      <c r="W701" s="34">
        <v>99881.187627411025</v>
      </c>
      <c r="X701" s="34">
        <v>1665.8046021431946</v>
      </c>
      <c r="Y701" s="33">
        <v>98215.383025267831</v>
      </c>
      <c r="Z701" s="144">
        <v>0</v>
      </c>
      <c r="AA701" s="34">
        <v>2356.2819373237326</v>
      </c>
      <c r="AB701" s="34">
        <v>3606.7109708578482</v>
      </c>
      <c r="AC701" s="34">
        <v>5486.82</v>
      </c>
      <c r="AD701" s="34">
        <v>1309</v>
      </c>
      <c r="AE701" s="34">
        <v>0</v>
      </c>
      <c r="AF701" s="34">
        <v>12758.81290818158</v>
      </c>
      <c r="AG701" s="136">
        <v>3500</v>
      </c>
      <c r="AH701" s="34">
        <v>9125.6729999999989</v>
      </c>
      <c r="AI701" s="34">
        <v>0</v>
      </c>
      <c r="AJ701" s="34">
        <v>0</v>
      </c>
      <c r="AK701" s="34">
        <v>0</v>
      </c>
      <c r="AL701" s="34">
        <v>3500</v>
      </c>
      <c r="AM701" s="34">
        <v>9125.6729999999989</v>
      </c>
      <c r="AN701" s="34">
        <v>5625.6729999999989</v>
      </c>
      <c r="AO701" s="34">
        <v>97237.658230999994</v>
      </c>
      <c r="AP701" s="34">
        <v>91611.985230999999</v>
      </c>
      <c r="AQ701" s="34">
        <v>5625.6729999999952</v>
      </c>
      <c r="AR701" s="34">
        <v>55065</v>
      </c>
      <c r="AS701" s="34">
        <v>0</v>
      </c>
    </row>
    <row r="702" spans="2:45" s="1" customFormat="1" ht="12.75" x14ac:dyDescent="0.2">
      <c r="B702" s="31" t="s">
        <v>3798</v>
      </c>
      <c r="C702" s="32" t="s">
        <v>1764</v>
      </c>
      <c r="D702" s="31" t="s">
        <v>1765</v>
      </c>
      <c r="E702" s="31" t="s">
        <v>13</v>
      </c>
      <c r="F702" s="31" t="s">
        <v>11</v>
      </c>
      <c r="G702" s="31" t="s">
        <v>18</v>
      </c>
      <c r="H702" s="31" t="s">
        <v>25</v>
      </c>
      <c r="I702" s="31" t="s">
        <v>10</v>
      </c>
      <c r="J702" s="31" t="s">
        <v>12</v>
      </c>
      <c r="K702" s="31" t="s">
        <v>1766</v>
      </c>
      <c r="L702" s="33">
        <v>3856</v>
      </c>
      <c r="M702" s="150">
        <v>200793.24104399999</v>
      </c>
      <c r="N702" s="34">
        <v>-157466</v>
      </c>
      <c r="O702" s="34">
        <v>100993.42121187699</v>
      </c>
      <c r="P702" s="30">
        <v>57785.565148399997</v>
      </c>
      <c r="Q702" s="35">
        <v>15512.824920999999</v>
      </c>
      <c r="R702" s="36">
        <v>0</v>
      </c>
      <c r="S702" s="36">
        <v>6037.4231062880326</v>
      </c>
      <c r="T702" s="36">
        <v>27028.437341087247</v>
      </c>
      <c r="U702" s="37">
        <v>33066.038755134607</v>
      </c>
      <c r="V702" s="38">
        <v>48578.863676134606</v>
      </c>
      <c r="W702" s="34">
        <v>106364.42882453461</v>
      </c>
      <c r="X702" s="34">
        <v>44297.944684765025</v>
      </c>
      <c r="Y702" s="33">
        <v>62066.484139769585</v>
      </c>
      <c r="Z702" s="144">
        <v>0</v>
      </c>
      <c r="AA702" s="34">
        <v>7744.5849180561727</v>
      </c>
      <c r="AB702" s="34">
        <v>37590.672045875908</v>
      </c>
      <c r="AC702" s="34">
        <v>16163.25</v>
      </c>
      <c r="AD702" s="34">
        <v>9995.0847271250004</v>
      </c>
      <c r="AE702" s="34">
        <v>150.93</v>
      </c>
      <c r="AF702" s="34">
        <v>71644.521691057074</v>
      </c>
      <c r="AG702" s="136">
        <v>82435</v>
      </c>
      <c r="AH702" s="34">
        <v>102514.3241044</v>
      </c>
      <c r="AI702" s="34">
        <v>0</v>
      </c>
      <c r="AJ702" s="34">
        <v>20079.324104400002</v>
      </c>
      <c r="AK702" s="34">
        <v>20079.324104400002</v>
      </c>
      <c r="AL702" s="34">
        <v>82435</v>
      </c>
      <c r="AM702" s="34">
        <v>82435</v>
      </c>
      <c r="AN702" s="34">
        <v>0</v>
      </c>
      <c r="AO702" s="34">
        <v>57785.565148399997</v>
      </c>
      <c r="AP702" s="34">
        <v>37706.241043999995</v>
      </c>
      <c r="AQ702" s="34">
        <v>20079.324104400002</v>
      </c>
      <c r="AR702" s="34">
        <v>-157466</v>
      </c>
      <c r="AS702" s="34">
        <v>0</v>
      </c>
    </row>
    <row r="703" spans="2:45" s="1" customFormat="1" ht="12.75" x14ac:dyDescent="0.2">
      <c r="B703" s="31" t="s">
        <v>3798</v>
      </c>
      <c r="C703" s="32" t="s">
        <v>1695</v>
      </c>
      <c r="D703" s="31" t="s">
        <v>1696</v>
      </c>
      <c r="E703" s="31" t="s">
        <v>13</v>
      </c>
      <c r="F703" s="31" t="s">
        <v>11</v>
      </c>
      <c r="G703" s="31" t="s">
        <v>18</v>
      </c>
      <c r="H703" s="31" t="s">
        <v>25</v>
      </c>
      <c r="I703" s="31" t="s">
        <v>10</v>
      </c>
      <c r="J703" s="31" t="s">
        <v>14</v>
      </c>
      <c r="K703" s="31" t="s">
        <v>1697</v>
      </c>
      <c r="L703" s="33">
        <v>5508</v>
      </c>
      <c r="M703" s="150">
        <v>142459.602285</v>
      </c>
      <c r="N703" s="34">
        <v>-102764</v>
      </c>
      <c r="O703" s="34">
        <v>46054.457465944499</v>
      </c>
      <c r="P703" s="30">
        <v>-75391.993486499996</v>
      </c>
      <c r="Q703" s="35">
        <v>10583.901168</v>
      </c>
      <c r="R703" s="36">
        <v>75391.993486499996</v>
      </c>
      <c r="S703" s="36">
        <v>10934.786715432771</v>
      </c>
      <c r="T703" s="36">
        <v>33782.812656413269</v>
      </c>
      <c r="U703" s="37">
        <v>120110.24054971371</v>
      </c>
      <c r="V703" s="38">
        <v>130694.1417177137</v>
      </c>
      <c r="W703" s="34">
        <v>130694.1417177137</v>
      </c>
      <c r="X703" s="34">
        <v>65541.219765377289</v>
      </c>
      <c r="Y703" s="33">
        <v>65152.921952336415</v>
      </c>
      <c r="Z703" s="144">
        <v>0</v>
      </c>
      <c r="AA703" s="34">
        <v>7506.3789094782496</v>
      </c>
      <c r="AB703" s="34">
        <v>39222.929172819873</v>
      </c>
      <c r="AC703" s="34">
        <v>23087.96</v>
      </c>
      <c r="AD703" s="34">
        <v>4577.5</v>
      </c>
      <c r="AE703" s="34">
        <v>198.81</v>
      </c>
      <c r="AF703" s="34">
        <v>74593.578082298118</v>
      </c>
      <c r="AG703" s="136">
        <v>58096</v>
      </c>
      <c r="AH703" s="34">
        <v>74795.404228500003</v>
      </c>
      <c r="AI703" s="34">
        <v>13696</v>
      </c>
      <c r="AJ703" s="34">
        <v>14245.9602285</v>
      </c>
      <c r="AK703" s="34">
        <v>549.96022850000008</v>
      </c>
      <c r="AL703" s="34">
        <v>44400</v>
      </c>
      <c r="AM703" s="34">
        <v>60549.444000000003</v>
      </c>
      <c r="AN703" s="34">
        <v>16149.444000000003</v>
      </c>
      <c r="AO703" s="34">
        <v>-75391.993486499996</v>
      </c>
      <c r="AP703" s="34">
        <v>-92091.397714999999</v>
      </c>
      <c r="AQ703" s="34">
        <v>16699.404228500003</v>
      </c>
      <c r="AR703" s="34">
        <v>-112242</v>
      </c>
      <c r="AS703" s="34">
        <v>9478</v>
      </c>
    </row>
    <row r="704" spans="2:45" s="1" customFormat="1" ht="12.75" x14ac:dyDescent="0.2">
      <c r="B704" s="31" t="s">
        <v>3798</v>
      </c>
      <c r="C704" s="32" t="s">
        <v>2585</v>
      </c>
      <c r="D704" s="31" t="s">
        <v>2586</v>
      </c>
      <c r="E704" s="31" t="s">
        <v>13</v>
      </c>
      <c r="F704" s="31" t="s">
        <v>11</v>
      </c>
      <c r="G704" s="31" t="s">
        <v>18</v>
      </c>
      <c r="H704" s="31" t="s">
        <v>25</v>
      </c>
      <c r="I704" s="31" t="s">
        <v>10</v>
      </c>
      <c r="J704" s="31" t="s">
        <v>12</v>
      </c>
      <c r="K704" s="31" t="s">
        <v>2587</v>
      </c>
      <c r="L704" s="33">
        <v>3017</v>
      </c>
      <c r="M704" s="150">
        <v>107210.51526399999</v>
      </c>
      <c r="N704" s="34">
        <v>-97383</v>
      </c>
      <c r="O704" s="34">
        <v>16627.67645979696</v>
      </c>
      <c r="P704" s="30">
        <v>36133.515263999987</v>
      </c>
      <c r="Q704" s="35">
        <v>5888.0148390000004</v>
      </c>
      <c r="R704" s="36">
        <v>0</v>
      </c>
      <c r="S704" s="36">
        <v>4986.6033394304859</v>
      </c>
      <c r="T704" s="36">
        <v>1047.3966605695141</v>
      </c>
      <c r="U704" s="37">
        <v>6034.0325383645013</v>
      </c>
      <c r="V704" s="38">
        <v>11922.047377364503</v>
      </c>
      <c r="W704" s="34">
        <v>48055.562641364493</v>
      </c>
      <c r="X704" s="34">
        <v>9349.8812614304916</v>
      </c>
      <c r="Y704" s="33">
        <v>38705.681379934002</v>
      </c>
      <c r="Z704" s="144">
        <v>0</v>
      </c>
      <c r="AA704" s="34">
        <v>16376.724357391369</v>
      </c>
      <c r="AB704" s="34">
        <v>33597.0502087805</v>
      </c>
      <c r="AC704" s="34">
        <v>12646.4</v>
      </c>
      <c r="AD704" s="34">
        <v>1321.2290991867001</v>
      </c>
      <c r="AE704" s="34">
        <v>0</v>
      </c>
      <c r="AF704" s="34">
        <v>63941.403665358564</v>
      </c>
      <c r="AG704" s="136">
        <v>57368</v>
      </c>
      <c r="AH704" s="34">
        <v>62818</v>
      </c>
      <c r="AI704" s="34">
        <v>0</v>
      </c>
      <c r="AJ704" s="34">
        <v>5450</v>
      </c>
      <c r="AK704" s="34">
        <v>5450</v>
      </c>
      <c r="AL704" s="34">
        <v>57368</v>
      </c>
      <c r="AM704" s="34">
        <v>57368</v>
      </c>
      <c r="AN704" s="34">
        <v>0</v>
      </c>
      <c r="AO704" s="34">
        <v>36133.515263999987</v>
      </c>
      <c r="AP704" s="34">
        <v>30683.515263999987</v>
      </c>
      <c r="AQ704" s="34">
        <v>5450</v>
      </c>
      <c r="AR704" s="34">
        <v>-97383</v>
      </c>
      <c r="AS704" s="34">
        <v>0</v>
      </c>
    </row>
    <row r="705" spans="2:45" s="1" customFormat="1" ht="12.75" x14ac:dyDescent="0.2">
      <c r="B705" s="31" t="s">
        <v>3798</v>
      </c>
      <c r="C705" s="32" t="s">
        <v>1734</v>
      </c>
      <c r="D705" s="31" t="s">
        <v>1735</v>
      </c>
      <c r="E705" s="31" t="s">
        <v>13</v>
      </c>
      <c r="F705" s="31" t="s">
        <v>11</v>
      </c>
      <c r="G705" s="31" t="s">
        <v>18</v>
      </c>
      <c r="H705" s="31" t="s">
        <v>25</v>
      </c>
      <c r="I705" s="31" t="s">
        <v>10</v>
      </c>
      <c r="J705" s="31" t="s">
        <v>22</v>
      </c>
      <c r="K705" s="31" t="s">
        <v>1736</v>
      </c>
      <c r="L705" s="33">
        <v>736</v>
      </c>
      <c r="M705" s="150">
        <v>21386.084597000001</v>
      </c>
      <c r="N705" s="34">
        <v>42499.553</v>
      </c>
      <c r="O705" s="34">
        <v>0</v>
      </c>
      <c r="P705" s="30">
        <v>71084.453597</v>
      </c>
      <c r="Q705" s="35">
        <v>1109.3101650000001</v>
      </c>
      <c r="R705" s="36">
        <v>0</v>
      </c>
      <c r="S705" s="36">
        <v>1267.5484868576298</v>
      </c>
      <c r="T705" s="36">
        <v>204.45151314237023</v>
      </c>
      <c r="U705" s="37">
        <v>1472.0079377647573</v>
      </c>
      <c r="V705" s="38">
        <v>2581.3181027647574</v>
      </c>
      <c r="W705" s="34">
        <v>73665.771699764751</v>
      </c>
      <c r="X705" s="34">
        <v>2376.6534128576168</v>
      </c>
      <c r="Y705" s="33">
        <v>71289.118286907134</v>
      </c>
      <c r="Z705" s="144">
        <v>0</v>
      </c>
      <c r="AA705" s="34">
        <v>1343.502422267343</v>
      </c>
      <c r="AB705" s="34">
        <v>3203.4335183567109</v>
      </c>
      <c r="AC705" s="34">
        <v>3085.1</v>
      </c>
      <c r="AD705" s="34">
        <v>847.5</v>
      </c>
      <c r="AE705" s="34">
        <v>0</v>
      </c>
      <c r="AF705" s="34">
        <v>8479.5359406240532</v>
      </c>
      <c r="AG705" s="136">
        <v>1302</v>
      </c>
      <c r="AH705" s="34">
        <v>7198.8159999999989</v>
      </c>
      <c r="AI705" s="34">
        <v>0</v>
      </c>
      <c r="AJ705" s="34">
        <v>0</v>
      </c>
      <c r="AK705" s="34">
        <v>0</v>
      </c>
      <c r="AL705" s="34">
        <v>1302</v>
      </c>
      <c r="AM705" s="34">
        <v>7198.8159999999989</v>
      </c>
      <c r="AN705" s="34">
        <v>5896.8159999999989</v>
      </c>
      <c r="AO705" s="34">
        <v>71084.453597</v>
      </c>
      <c r="AP705" s="34">
        <v>65187.637597000001</v>
      </c>
      <c r="AQ705" s="34">
        <v>5896.8160000000062</v>
      </c>
      <c r="AR705" s="34">
        <v>16612.510000000002</v>
      </c>
      <c r="AS705" s="34">
        <v>25887.042999999998</v>
      </c>
    </row>
    <row r="706" spans="2:45" s="1" customFormat="1" ht="12.75" x14ac:dyDescent="0.2">
      <c r="B706" s="31" t="s">
        <v>3798</v>
      </c>
      <c r="C706" s="32" t="s">
        <v>276</v>
      </c>
      <c r="D706" s="31" t="s">
        <v>277</v>
      </c>
      <c r="E706" s="31" t="s">
        <v>13</v>
      </c>
      <c r="F706" s="31" t="s">
        <v>11</v>
      </c>
      <c r="G706" s="31" t="s">
        <v>18</v>
      </c>
      <c r="H706" s="31" t="s">
        <v>25</v>
      </c>
      <c r="I706" s="31" t="s">
        <v>10</v>
      </c>
      <c r="J706" s="31" t="s">
        <v>12</v>
      </c>
      <c r="K706" s="31" t="s">
        <v>278</v>
      </c>
      <c r="L706" s="33">
        <v>1891</v>
      </c>
      <c r="M706" s="150">
        <v>103091.526673</v>
      </c>
      <c r="N706" s="34">
        <v>128583</v>
      </c>
      <c r="O706" s="34">
        <v>0</v>
      </c>
      <c r="P706" s="30">
        <v>279105.52667300001</v>
      </c>
      <c r="Q706" s="35">
        <v>1927.5535970000001</v>
      </c>
      <c r="R706" s="36">
        <v>0</v>
      </c>
      <c r="S706" s="36">
        <v>2202.5108240008458</v>
      </c>
      <c r="T706" s="36">
        <v>1579.4891759991542</v>
      </c>
      <c r="U706" s="37">
        <v>3782.0203944472232</v>
      </c>
      <c r="V706" s="38">
        <v>5709.5739914472233</v>
      </c>
      <c r="W706" s="34">
        <v>284815.10066444724</v>
      </c>
      <c r="X706" s="34">
        <v>4129.7077950008679</v>
      </c>
      <c r="Y706" s="33">
        <v>280685.39286944637</v>
      </c>
      <c r="Z706" s="144">
        <v>0</v>
      </c>
      <c r="AA706" s="34">
        <v>2115.1139012128106</v>
      </c>
      <c r="AB706" s="34">
        <v>36402.179810073445</v>
      </c>
      <c r="AC706" s="34">
        <v>7926.53</v>
      </c>
      <c r="AD706" s="34">
        <v>2970.2318400000004</v>
      </c>
      <c r="AE706" s="34">
        <v>0</v>
      </c>
      <c r="AF706" s="34">
        <v>49414.055551286256</v>
      </c>
      <c r="AG706" s="136">
        <v>54770</v>
      </c>
      <c r="AH706" s="34">
        <v>54770</v>
      </c>
      <c r="AI706" s="34">
        <v>0</v>
      </c>
      <c r="AJ706" s="34">
        <v>0</v>
      </c>
      <c r="AK706" s="34">
        <v>0</v>
      </c>
      <c r="AL706" s="34">
        <v>54770</v>
      </c>
      <c r="AM706" s="34">
        <v>54770</v>
      </c>
      <c r="AN706" s="34">
        <v>0</v>
      </c>
      <c r="AO706" s="34">
        <v>279105.52667300001</v>
      </c>
      <c r="AP706" s="34">
        <v>279105.52667300001</v>
      </c>
      <c r="AQ706" s="34">
        <v>0</v>
      </c>
      <c r="AR706" s="34">
        <v>128583</v>
      </c>
      <c r="AS706" s="34">
        <v>0</v>
      </c>
    </row>
    <row r="707" spans="2:45" s="1" customFormat="1" ht="12.75" x14ac:dyDescent="0.2">
      <c r="B707" s="31" t="s">
        <v>3798</v>
      </c>
      <c r="C707" s="32" t="s">
        <v>770</v>
      </c>
      <c r="D707" s="31" t="s">
        <v>771</v>
      </c>
      <c r="E707" s="31" t="s">
        <v>13</v>
      </c>
      <c r="F707" s="31" t="s">
        <v>11</v>
      </c>
      <c r="G707" s="31" t="s">
        <v>18</v>
      </c>
      <c r="H707" s="31" t="s">
        <v>25</v>
      </c>
      <c r="I707" s="31" t="s">
        <v>10</v>
      </c>
      <c r="J707" s="31" t="s">
        <v>22</v>
      </c>
      <c r="K707" s="31" t="s">
        <v>772</v>
      </c>
      <c r="L707" s="33">
        <v>553</v>
      </c>
      <c r="M707" s="150">
        <v>24068.161455000001</v>
      </c>
      <c r="N707" s="34">
        <v>-11274</v>
      </c>
      <c r="O707" s="34">
        <v>4992.0365738026003</v>
      </c>
      <c r="P707" s="30">
        <v>20145.977600500002</v>
      </c>
      <c r="Q707" s="35">
        <v>1722.135305</v>
      </c>
      <c r="R707" s="36">
        <v>0</v>
      </c>
      <c r="S707" s="36">
        <v>33.328692571441373</v>
      </c>
      <c r="T707" s="36">
        <v>1072.6713074285585</v>
      </c>
      <c r="U707" s="37">
        <v>1106.0059641085745</v>
      </c>
      <c r="V707" s="38">
        <v>2828.1412691085743</v>
      </c>
      <c r="W707" s="34">
        <v>22974.118869608577</v>
      </c>
      <c r="X707" s="34">
        <v>62.491298571443622</v>
      </c>
      <c r="Y707" s="33">
        <v>22911.627571037134</v>
      </c>
      <c r="Z707" s="144">
        <v>0</v>
      </c>
      <c r="AA707" s="34">
        <v>918.81715981428056</v>
      </c>
      <c r="AB707" s="34">
        <v>2432.146223268986</v>
      </c>
      <c r="AC707" s="34">
        <v>3444.08</v>
      </c>
      <c r="AD707" s="34">
        <v>1057.5293200000001</v>
      </c>
      <c r="AE707" s="34">
        <v>3102.44</v>
      </c>
      <c r="AF707" s="34">
        <v>10955.012703083266</v>
      </c>
      <c r="AG707" s="136">
        <v>10928</v>
      </c>
      <c r="AH707" s="34">
        <v>13334.816145500001</v>
      </c>
      <c r="AI707" s="34">
        <v>0</v>
      </c>
      <c r="AJ707" s="34">
        <v>2406.8161455000004</v>
      </c>
      <c r="AK707" s="34">
        <v>2406.8161455000004</v>
      </c>
      <c r="AL707" s="34">
        <v>10928</v>
      </c>
      <c r="AM707" s="34">
        <v>10928</v>
      </c>
      <c r="AN707" s="34">
        <v>0</v>
      </c>
      <c r="AO707" s="34">
        <v>20145.977600500002</v>
      </c>
      <c r="AP707" s="34">
        <v>17739.161455000001</v>
      </c>
      <c r="AQ707" s="34">
        <v>2406.8161455000009</v>
      </c>
      <c r="AR707" s="34">
        <v>-11274</v>
      </c>
      <c r="AS707" s="34">
        <v>0</v>
      </c>
    </row>
    <row r="708" spans="2:45" s="1" customFormat="1" ht="12.75" x14ac:dyDescent="0.2">
      <c r="B708" s="31" t="s">
        <v>3798</v>
      </c>
      <c r="C708" s="32" t="s">
        <v>2279</v>
      </c>
      <c r="D708" s="31" t="s">
        <v>2280</v>
      </c>
      <c r="E708" s="31" t="s">
        <v>13</v>
      </c>
      <c r="F708" s="31" t="s">
        <v>11</v>
      </c>
      <c r="G708" s="31" t="s">
        <v>18</v>
      </c>
      <c r="H708" s="31" t="s">
        <v>25</v>
      </c>
      <c r="I708" s="31" t="s">
        <v>10</v>
      </c>
      <c r="J708" s="31" t="s">
        <v>12</v>
      </c>
      <c r="K708" s="31" t="s">
        <v>2281</v>
      </c>
      <c r="L708" s="33">
        <v>1402</v>
      </c>
      <c r="M708" s="150">
        <v>63224.527248999992</v>
      </c>
      <c r="N708" s="34">
        <v>-84846.399999999994</v>
      </c>
      <c r="O708" s="34">
        <v>69810.062294633011</v>
      </c>
      <c r="P708" s="30">
        <v>-22708.492751000005</v>
      </c>
      <c r="Q708" s="35">
        <v>4431.451043</v>
      </c>
      <c r="R708" s="36">
        <v>22708.492751000005</v>
      </c>
      <c r="S708" s="36">
        <v>1200.7046434290326</v>
      </c>
      <c r="T708" s="36">
        <v>54608.710091912995</v>
      </c>
      <c r="U708" s="37">
        <v>78518.33089441192</v>
      </c>
      <c r="V708" s="38">
        <v>82949.781937411914</v>
      </c>
      <c r="W708" s="34">
        <v>82949.781937411914</v>
      </c>
      <c r="X708" s="34">
        <v>68680.549021062048</v>
      </c>
      <c r="Y708" s="33">
        <v>14269.232916349865</v>
      </c>
      <c r="Z708" s="144">
        <v>0</v>
      </c>
      <c r="AA708" s="34">
        <v>1878.3549226222769</v>
      </c>
      <c r="AB708" s="34">
        <v>9807.0968374723307</v>
      </c>
      <c r="AC708" s="34">
        <v>5876.78</v>
      </c>
      <c r="AD708" s="34">
        <v>1832.5</v>
      </c>
      <c r="AE708" s="34">
        <v>381.94</v>
      </c>
      <c r="AF708" s="34">
        <v>19776.671760094607</v>
      </c>
      <c r="AG708" s="136">
        <v>2409</v>
      </c>
      <c r="AH708" s="34">
        <v>17878.379999999997</v>
      </c>
      <c r="AI708" s="34">
        <v>0</v>
      </c>
      <c r="AJ708" s="34">
        <v>2190</v>
      </c>
      <c r="AK708" s="34">
        <v>2190</v>
      </c>
      <c r="AL708" s="34">
        <v>2409</v>
      </c>
      <c r="AM708" s="34">
        <v>15688.38</v>
      </c>
      <c r="AN708" s="34">
        <v>13279.38</v>
      </c>
      <c r="AO708" s="34">
        <v>-22708.492751000005</v>
      </c>
      <c r="AP708" s="34">
        <v>-38177.872751000003</v>
      </c>
      <c r="AQ708" s="34">
        <v>15469.38</v>
      </c>
      <c r="AR708" s="34">
        <v>-84846.399999999994</v>
      </c>
      <c r="AS708" s="34">
        <v>0</v>
      </c>
    </row>
    <row r="709" spans="2:45" s="1" customFormat="1" ht="12.75" x14ac:dyDescent="0.2">
      <c r="B709" s="31" t="s">
        <v>3798</v>
      </c>
      <c r="C709" s="32" t="s">
        <v>261</v>
      </c>
      <c r="D709" s="31" t="s">
        <v>262</v>
      </c>
      <c r="E709" s="31" t="s">
        <v>13</v>
      </c>
      <c r="F709" s="31" t="s">
        <v>11</v>
      </c>
      <c r="G709" s="31" t="s">
        <v>18</v>
      </c>
      <c r="H709" s="31" t="s">
        <v>25</v>
      </c>
      <c r="I709" s="31" t="s">
        <v>10</v>
      </c>
      <c r="J709" s="31" t="s">
        <v>22</v>
      </c>
      <c r="K709" s="31" t="s">
        <v>263</v>
      </c>
      <c r="L709" s="33">
        <v>745</v>
      </c>
      <c r="M709" s="150">
        <v>26064.076775000001</v>
      </c>
      <c r="N709" s="34">
        <v>-27266</v>
      </c>
      <c r="O709" s="34">
        <v>26175.3</v>
      </c>
      <c r="P709" s="30">
        <v>2032.6217750000014</v>
      </c>
      <c r="Q709" s="35">
        <v>2424.0592980000001</v>
      </c>
      <c r="R709" s="36">
        <v>0</v>
      </c>
      <c r="S709" s="36">
        <v>1830.6195051435602</v>
      </c>
      <c r="T709" s="36">
        <v>20465.521987999997</v>
      </c>
      <c r="U709" s="37">
        <v>22296.261725158616</v>
      </c>
      <c r="V709" s="38">
        <v>24720.321023158616</v>
      </c>
      <c r="W709" s="34">
        <v>26752.94279815862</v>
      </c>
      <c r="X709" s="34">
        <v>26752.822566143561</v>
      </c>
      <c r="Y709" s="33">
        <v>0.12023201505871839</v>
      </c>
      <c r="Z709" s="144">
        <v>0</v>
      </c>
      <c r="AA709" s="34">
        <v>1657.5688619118018</v>
      </c>
      <c r="AB709" s="34">
        <v>3973.4655121679107</v>
      </c>
      <c r="AC709" s="34">
        <v>3122.83</v>
      </c>
      <c r="AD709" s="34">
        <v>317.5</v>
      </c>
      <c r="AE709" s="34">
        <v>111.94</v>
      </c>
      <c r="AF709" s="34">
        <v>9183.3043740797129</v>
      </c>
      <c r="AG709" s="136">
        <v>0</v>
      </c>
      <c r="AH709" s="34">
        <v>8377.5450000000001</v>
      </c>
      <c r="AI709" s="34">
        <v>0</v>
      </c>
      <c r="AJ709" s="34">
        <v>1090.7</v>
      </c>
      <c r="AK709" s="34">
        <v>1090.7</v>
      </c>
      <c r="AL709" s="34">
        <v>0</v>
      </c>
      <c r="AM709" s="34">
        <v>7286.8449999999993</v>
      </c>
      <c r="AN709" s="34">
        <v>7286.8449999999993</v>
      </c>
      <c r="AO709" s="34">
        <v>2032.6217750000014</v>
      </c>
      <c r="AP709" s="34">
        <v>-6344.9232249999968</v>
      </c>
      <c r="AQ709" s="34">
        <v>8377.5450000000001</v>
      </c>
      <c r="AR709" s="34">
        <v>-27266</v>
      </c>
      <c r="AS709" s="34">
        <v>0</v>
      </c>
    </row>
    <row r="710" spans="2:45" s="1" customFormat="1" ht="12.75" x14ac:dyDescent="0.2">
      <c r="B710" s="31" t="s">
        <v>3798</v>
      </c>
      <c r="C710" s="32" t="s">
        <v>2750</v>
      </c>
      <c r="D710" s="31" t="s">
        <v>2751</v>
      </c>
      <c r="E710" s="31" t="s">
        <v>13</v>
      </c>
      <c r="F710" s="31" t="s">
        <v>11</v>
      </c>
      <c r="G710" s="31" t="s">
        <v>18</v>
      </c>
      <c r="H710" s="31" t="s">
        <v>25</v>
      </c>
      <c r="I710" s="31" t="s">
        <v>10</v>
      </c>
      <c r="J710" s="31" t="s">
        <v>12</v>
      </c>
      <c r="K710" s="31" t="s">
        <v>2752</v>
      </c>
      <c r="L710" s="33">
        <v>1076</v>
      </c>
      <c r="M710" s="150">
        <v>22022.608902</v>
      </c>
      <c r="N710" s="34">
        <v>1441.9400000000005</v>
      </c>
      <c r="O710" s="34">
        <v>0</v>
      </c>
      <c r="P710" s="30">
        <v>29591.988901999997</v>
      </c>
      <c r="Q710" s="35">
        <v>1294.612406</v>
      </c>
      <c r="R710" s="36">
        <v>0</v>
      </c>
      <c r="S710" s="36">
        <v>1479.2832948577111</v>
      </c>
      <c r="T710" s="36">
        <v>672.7167051422889</v>
      </c>
      <c r="U710" s="37">
        <v>2152.011604666955</v>
      </c>
      <c r="V710" s="38">
        <v>3446.6240106669547</v>
      </c>
      <c r="W710" s="34">
        <v>33038.612912666955</v>
      </c>
      <c r="X710" s="34">
        <v>2773.6561778577161</v>
      </c>
      <c r="Y710" s="33">
        <v>30264.956734809239</v>
      </c>
      <c r="Z710" s="144">
        <v>0</v>
      </c>
      <c r="AA710" s="34">
        <v>8655.3403533597211</v>
      </c>
      <c r="AB710" s="34">
        <v>6550.6149227652177</v>
      </c>
      <c r="AC710" s="34">
        <v>4510.28</v>
      </c>
      <c r="AD710" s="34">
        <v>595</v>
      </c>
      <c r="AE710" s="34">
        <v>0</v>
      </c>
      <c r="AF710" s="34">
        <v>20311.235276124939</v>
      </c>
      <c r="AG710" s="136">
        <v>2759</v>
      </c>
      <c r="AH710" s="34">
        <v>12267.439999999999</v>
      </c>
      <c r="AI710" s="34">
        <v>227</v>
      </c>
      <c r="AJ710" s="34">
        <v>227</v>
      </c>
      <c r="AK710" s="34">
        <v>0</v>
      </c>
      <c r="AL710" s="34">
        <v>2532</v>
      </c>
      <c r="AM710" s="34">
        <v>12040.439999999999</v>
      </c>
      <c r="AN710" s="34">
        <v>9508.4399999999987</v>
      </c>
      <c r="AO710" s="34">
        <v>29591.988901999997</v>
      </c>
      <c r="AP710" s="34">
        <v>20083.548901999999</v>
      </c>
      <c r="AQ710" s="34">
        <v>9508.4400000000023</v>
      </c>
      <c r="AR710" s="34">
        <v>1441.9400000000005</v>
      </c>
      <c r="AS710" s="34">
        <v>0</v>
      </c>
    </row>
    <row r="711" spans="2:45" s="1" customFormat="1" ht="12.75" x14ac:dyDescent="0.2">
      <c r="B711" s="31" t="s">
        <v>3798</v>
      </c>
      <c r="C711" s="32" t="s">
        <v>1238</v>
      </c>
      <c r="D711" s="31" t="s">
        <v>1239</v>
      </c>
      <c r="E711" s="31" t="s">
        <v>13</v>
      </c>
      <c r="F711" s="31" t="s">
        <v>11</v>
      </c>
      <c r="G711" s="31" t="s">
        <v>18</v>
      </c>
      <c r="H711" s="31" t="s">
        <v>25</v>
      </c>
      <c r="I711" s="31" t="s">
        <v>10</v>
      </c>
      <c r="J711" s="31" t="s">
        <v>12</v>
      </c>
      <c r="K711" s="31" t="s">
        <v>1240</v>
      </c>
      <c r="L711" s="33">
        <v>2744</v>
      </c>
      <c r="M711" s="150">
        <v>145538.331439</v>
      </c>
      <c r="N711" s="34">
        <v>-162901</v>
      </c>
      <c r="O711" s="34">
        <v>63381.400436694959</v>
      </c>
      <c r="P711" s="30">
        <v>200578.43143900001</v>
      </c>
      <c r="Q711" s="35">
        <v>9831.6410190000006</v>
      </c>
      <c r="R711" s="36">
        <v>0</v>
      </c>
      <c r="S711" s="36">
        <v>3356.00381142986</v>
      </c>
      <c r="T711" s="36">
        <v>2131.99618857014</v>
      </c>
      <c r="U711" s="37">
        <v>5488.0295940577362</v>
      </c>
      <c r="V711" s="38">
        <v>15319.670613057737</v>
      </c>
      <c r="W711" s="34">
        <v>215898.10205205774</v>
      </c>
      <c r="X711" s="34">
        <v>6292.5071464298526</v>
      </c>
      <c r="Y711" s="33">
        <v>209605.59490562789</v>
      </c>
      <c r="Z711" s="144">
        <v>0</v>
      </c>
      <c r="AA711" s="34">
        <v>2981.0610619270506</v>
      </c>
      <c r="AB711" s="34">
        <v>15679.706061907362</v>
      </c>
      <c r="AC711" s="34">
        <v>11502.06</v>
      </c>
      <c r="AD711" s="34">
        <v>2964.4061292749998</v>
      </c>
      <c r="AE711" s="34">
        <v>437.32</v>
      </c>
      <c r="AF711" s="34">
        <v>33564.553253109407</v>
      </c>
      <c r="AG711" s="136">
        <v>259409</v>
      </c>
      <c r="AH711" s="34">
        <v>260441.1</v>
      </c>
      <c r="AI711" s="34">
        <v>5462</v>
      </c>
      <c r="AJ711" s="34">
        <v>6494.1</v>
      </c>
      <c r="AK711" s="34">
        <v>1032.1000000000004</v>
      </c>
      <c r="AL711" s="34">
        <v>253947</v>
      </c>
      <c r="AM711" s="34">
        <v>253947</v>
      </c>
      <c r="AN711" s="34">
        <v>0</v>
      </c>
      <c r="AO711" s="34">
        <v>200578.43143900001</v>
      </c>
      <c r="AP711" s="34">
        <v>199546.331439</v>
      </c>
      <c r="AQ711" s="34">
        <v>1032.1000000000058</v>
      </c>
      <c r="AR711" s="34">
        <v>-162901</v>
      </c>
      <c r="AS711" s="34">
        <v>0</v>
      </c>
    </row>
    <row r="712" spans="2:45" s="1" customFormat="1" ht="12.75" x14ac:dyDescent="0.2">
      <c r="B712" s="31" t="s">
        <v>3798</v>
      </c>
      <c r="C712" s="32" t="s">
        <v>2042</v>
      </c>
      <c r="D712" s="31" t="s">
        <v>2043</v>
      </c>
      <c r="E712" s="31" t="s">
        <v>13</v>
      </c>
      <c r="F712" s="31" t="s">
        <v>11</v>
      </c>
      <c r="G712" s="31" t="s">
        <v>18</v>
      </c>
      <c r="H712" s="31" t="s">
        <v>25</v>
      </c>
      <c r="I712" s="31" t="s">
        <v>10</v>
      </c>
      <c r="J712" s="31" t="s">
        <v>22</v>
      </c>
      <c r="K712" s="31" t="s">
        <v>2044</v>
      </c>
      <c r="L712" s="33">
        <v>464</v>
      </c>
      <c r="M712" s="150">
        <v>15667.174292</v>
      </c>
      <c r="N712" s="34">
        <v>-16119.8</v>
      </c>
      <c r="O712" s="34">
        <v>15584</v>
      </c>
      <c r="P712" s="30">
        <v>5993.1742920000006</v>
      </c>
      <c r="Q712" s="35">
        <v>511.489372</v>
      </c>
      <c r="R712" s="36">
        <v>0</v>
      </c>
      <c r="S712" s="36">
        <v>375.59102742871568</v>
      </c>
      <c r="T712" s="36">
        <v>7779.5966704096691</v>
      </c>
      <c r="U712" s="37">
        <v>8155.2316747144023</v>
      </c>
      <c r="V712" s="38">
        <v>8666.7210467144032</v>
      </c>
      <c r="W712" s="34">
        <v>14659.895338714403</v>
      </c>
      <c r="X712" s="34">
        <v>10112.211661428715</v>
      </c>
      <c r="Y712" s="33">
        <v>4547.6836772856877</v>
      </c>
      <c r="Z712" s="144">
        <v>0</v>
      </c>
      <c r="AA712" s="34">
        <v>3313.4623226528847</v>
      </c>
      <c r="AB712" s="34">
        <v>2914.0706842279087</v>
      </c>
      <c r="AC712" s="34">
        <v>1944.95</v>
      </c>
      <c r="AD712" s="34">
        <v>0</v>
      </c>
      <c r="AE712" s="34">
        <v>0</v>
      </c>
      <c r="AF712" s="34">
        <v>8172.4830068807933</v>
      </c>
      <c r="AG712" s="136">
        <v>7336</v>
      </c>
      <c r="AH712" s="34">
        <v>7871.8</v>
      </c>
      <c r="AI712" s="34">
        <v>0</v>
      </c>
      <c r="AJ712" s="34">
        <v>535.80000000000007</v>
      </c>
      <c r="AK712" s="34">
        <v>535.80000000000007</v>
      </c>
      <c r="AL712" s="34">
        <v>7336</v>
      </c>
      <c r="AM712" s="34">
        <v>7336</v>
      </c>
      <c r="AN712" s="34">
        <v>0</v>
      </c>
      <c r="AO712" s="34">
        <v>5993.1742920000006</v>
      </c>
      <c r="AP712" s="34">
        <v>5457.3742920000004</v>
      </c>
      <c r="AQ712" s="34">
        <v>535.80000000000018</v>
      </c>
      <c r="AR712" s="34">
        <v>-17685</v>
      </c>
      <c r="AS712" s="34">
        <v>1565.2000000000007</v>
      </c>
    </row>
    <row r="713" spans="2:45" s="1" customFormat="1" ht="12.75" x14ac:dyDescent="0.2">
      <c r="B713" s="31" t="s">
        <v>3798</v>
      </c>
      <c r="C713" s="32" t="s">
        <v>1256</v>
      </c>
      <c r="D713" s="31" t="s">
        <v>1257</v>
      </c>
      <c r="E713" s="31" t="s">
        <v>13</v>
      </c>
      <c r="F713" s="31" t="s">
        <v>11</v>
      </c>
      <c r="G713" s="31" t="s">
        <v>18</v>
      </c>
      <c r="H713" s="31" t="s">
        <v>25</v>
      </c>
      <c r="I713" s="31" t="s">
        <v>10</v>
      </c>
      <c r="J713" s="31" t="s">
        <v>22</v>
      </c>
      <c r="K713" s="31" t="s">
        <v>1258</v>
      </c>
      <c r="L713" s="33">
        <v>917</v>
      </c>
      <c r="M713" s="150">
        <v>26529.477627999997</v>
      </c>
      <c r="N713" s="34">
        <v>-295</v>
      </c>
      <c r="O713" s="34">
        <v>0</v>
      </c>
      <c r="P713" s="30">
        <v>36925.602390799999</v>
      </c>
      <c r="Q713" s="35">
        <v>913.76742999999999</v>
      </c>
      <c r="R713" s="36">
        <v>0</v>
      </c>
      <c r="S713" s="36">
        <v>799.56603085744996</v>
      </c>
      <c r="T713" s="36">
        <v>1034.43396914255</v>
      </c>
      <c r="U713" s="37">
        <v>1834.0098898509273</v>
      </c>
      <c r="V713" s="38">
        <v>2747.7773198509271</v>
      </c>
      <c r="W713" s="34">
        <v>39673.379710650923</v>
      </c>
      <c r="X713" s="34">
        <v>1499.1863078574534</v>
      </c>
      <c r="Y713" s="33">
        <v>38174.193402793469</v>
      </c>
      <c r="Z713" s="144">
        <v>0</v>
      </c>
      <c r="AA713" s="34">
        <v>1557.9040148575846</v>
      </c>
      <c r="AB713" s="34">
        <v>3434.901539814347</v>
      </c>
      <c r="AC713" s="34">
        <v>3843.8</v>
      </c>
      <c r="AD713" s="34">
        <v>173.61964739999996</v>
      </c>
      <c r="AE713" s="34">
        <v>0</v>
      </c>
      <c r="AF713" s="34">
        <v>9010.2252020719334</v>
      </c>
      <c r="AG713" s="136">
        <v>6123</v>
      </c>
      <c r="AH713" s="34">
        <v>11622.1247628</v>
      </c>
      <c r="AI713" s="34">
        <v>0</v>
      </c>
      <c r="AJ713" s="34">
        <v>2652.9477628</v>
      </c>
      <c r="AK713" s="34">
        <v>2652.9477628</v>
      </c>
      <c r="AL713" s="34">
        <v>6123</v>
      </c>
      <c r="AM713" s="34">
        <v>8969.1769999999997</v>
      </c>
      <c r="AN713" s="34">
        <v>2846.1769999999997</v>
      </c>
      <c r="AO713" s="34">
        <v>36925.602390799999</v>
      </c>
      <c r="AP713" s="34">
        <v>31426.477627999997</v>
      </c>
      <c r="AQ713" s="34">
        <v>5499.1247627999983</v>
      </c>
      <c r="AR713" s="34">
        <v>-295</v>
      </c>
      <c r="AS713" s="34">
        <v>0</v>
      </c>
    </row>
    <row r="714" spans="2:45" s="1" customFormat="1" ht="12.75" x14ac:dyDescent="0.2">
      <c r="B714" s="31" t="s">
        <v>3798</v>
      </c>
      <c r="C714" s="32" t="s">
        <v>936</v>
      </c>
      <c r="D714" s="31" t="s">
        <v>937</v>
      </c>
      <c r="E714" s="31" t="s">
        <v>13</v>
      </c>
      <c r="F714" s="31" t="s">
        <v>11</v>
      </c>
      <c r="G714" s="31" t="s">
        <v>18</v>
      </c>
      <c r="H714" s="31" t="s">
        <v>25</v>
      </c>
      <c r="I714" s="31" t="s">
        <v>10</v>
      </c>
      <c r="J714" s="31" t="s">
        <v>15</v>
      </c>
      <c r="K714" s="31" t="s">
        <v>938</v>
      </c>
      <c r="L714" s="33">
        <v>20563</v>
      </c>
      <c r="M714" s="150">
        <v>372380.80628600001</v>
      </c>
      <c r="N714" s="34">
        <v>-330019.40000000002</v>
      </c>
      <c r="O714" s="34">
        <v>226960.40000000002</v>
      </c>
      <c r="P714" s="30">
        <v>442283.40628600004</v>
      </c>
      <c r="Q714" s="35">
        <v>34496.763505000003</v>
      </c>
      <c r="R714" s="36">
        <v>0</v>
      </c>
      <c r="S714" s="36">
        <v>29156.228634296913</v>
      </c>
      <c r="T714" s="36">
        <v>11969.771365703087</v>
      </c>
      <c r="U714" s="37">
        <v>41126.221772087913</v>
      </c>
      <c r="V714" s="38">
        <v>75622.985277087922</v>
      </c>
      <c r="W714" s="34">
        <v>517906.39156308793</v>
      </c>
      <c r="X714" s="34">
        <v>54667.928689296881</v>
      </c>
      <c r="Y714" s="33">
        <v>463238.46287379105</v>
      </c>
      <c r="Z714" s="144">
        <v>0</v>
      </c>
      <c r="AA714" s="34">
        <v>47905.604682790014</v>
      </c>
      <c r="AB714" s="34">
        <v>163585.24528089375</v>
      </c>
      <c r="AC714" s="34">
        <v>86194.19</v>
      </c>
      <c r="AD714" s="34">
        <v>12870.04260846418</v>
      </c>
      <c r="AE714" s="34">
        <v>0</v>
      </c>
      <c r="AF714" s="34">
        <v>310555.08257214795</v>
      </c>
      <c r="AG714" s="136">
        <v>611076</v>
      </c>
      <c r="AH714" s="34">
        <v>611076</v>
      </c>
      <c r="AI714" s="34">
        <v>103059</v>
      </c>
      <c r="AJ714" s="34">
        <v>103059</v>
      </c>
      <c r="AK714" s="34">
        <v>0</v>
      </c>
      <c r="AL714" s="34">
        <v>508017</v>
      </c>
      <c r="AM714" s="34">
        <v>508017</v>
      </c>
      <c r="AN714" s="34">
        <v>0</v>
      </c>
      <c r="AO714" s="34">
        <v>442283.40628600004</v>
      </c>
      <c r="AP714" s="34">
        <v>442283.40628600004</v>
      </c>
      <c r="AQ714" s="34">
        <v>0</v>
      </c>
      <c r="AR714" s="34">
        <v>-411630.30000000005</v>
      </c>
      <c r="AS714" s="34">
        <v>81610.900000000023</v>
      </c>
    </row>
    <row r="715" spans="2:45" s="1" customFormat="1" ht="12.75" x14ac:dyDescent="0.2">
      <c r="B715" s="31" t="s">
        <v>3798</v>
      </c>
      <c r="C715" s="32" t="s">
        <v>686</v>
      </c>
      <c r="D715" s="31" t="s">
        <v>687</v>
      </c>
      <c r="E715" s="31" t="s">
        <v>13</v>
      </c>
      <c r="F715" s="31" t="s">
        <v>11</v>
      </c>
      <c r="G715" s="31" t="s">
        <v>18</v>
      </c>
      <c r="H715" s="31" t="s">
        <v>25</v>
      </c>
      <c r="I715" s="31" t="s">
        <v>10</v>
      </c>
      <c r="J715" s="31" t="s">
        <v>22</v>
      </c>
      <c r="K715" s="31" t="s">
        <v>688</v>
      </c>
      <c r="L715" s="33">
        <v>979</v>
      </c>
      <c r="M715" s="150">
        <v>34251.109088999998</v>
      </c>
      <c r="N715" s="34">
        <v>3656</v>
      </c>
      <c r="O715" s="34">
        <v>0</v>
      </c>
      <c r="P715" s="30">
        <v>39305.708088999992</v>
      </c>
      <c r="Q715" s="35">
        <v>1070.5727959999999</v>
      </c>
      <c r="R715" s="36">
        <v>0</v>
      </c>
      <c r="S715" s="36">
        <v>675.17331771454508</v>
      </c>
      <c r="T715" s="36">
        <v>1282.8266822854548</v>
      </c>
      <c r="U715" s="37">
        <v>1958.010558521328</v>
      </c>
      <c r="V715" s="38">
        <v>3028.5833545213281</v>
      </c>
      <c r="W715" s="34">
        <v>42334.291443521317</v>
      </c>
      <c r="X715" s="34">
        <v>1265.9499707145369</v>
      </c>
      <c r="Y715" s="33">
        <v>41068.34147280678</v>
      </c>
      <c r="Z715" s="144">
        <v>0</v>
      </c>
      <c r="AA715" s="34">
        <v>1575.4413772085427</v>
      </c>
      <c r="AB715" s="34">
        <v>7516.4739157144631</v>
      </c>
      <c r="AC715" s="34">
        <v>4103.6899999999996</v>
      </c>
      <c r="AD715" s="34">
        <v>2188.8283859000003</v>
      </c>
      <c r="AE715" s="34">
        <v>203</v>
      </c>
      <c r="AF715" s="34">
        <v>15587.433678823007</v>
      </c>
      <c r="AG715" s="136">
        <v>9545</v>
      </c>
      <c r="AH715" s="34">
        <v>9575.5989999999983</v>
      </c>
      <c r="AI715" s="34">
        <v>0</v>
      </c>
      <c r="AJ715" s="34">
        <v>0</v>
      </c>
      <c r="AK715" s="34">
        <v>0</v>
      </c>
      <c r="AL715" s="34">
        <v>9545</v>
      </c>
      <c r="AM715" s="34">
        <v>9575.5989999999983</v>
      </c>
      <c r="AN715" s="34">
        <v>30.598999999998341</v>
      </c>
      <c r="AO715" s="34">
        <v>39305.708088999992</v>
      </c>
      <c r="AP715" s="34">
        <v>39275.10908899999</v>
      </c>
      <c r="AQ715" s="34">
        <v>30.599000000001979</v>
      </c>
      <c r="AR715" s="34">
        <v>3656</v>
      </c>
      <c r="AS715" s="34">
        <v>0</v>
      </c>
    </row>
    <row r="716" spans="2:45" s="1" customFormat="1" ht="12.75" x14ac:dyDescent="0.2">
      <c r="B716" s="31" t="s">
        <v>3798</v>
      </c>
      <c r="C716" s="32" t="s">
        <v>228</v>
      </c>
      <c r="D716" s="31" t="s">
        <v>229</v>
      </c>
      <c r="E716" s="31" t="s">
        <v>13</v>
      </c>
      <c r="F716" s="31" t="s">
        <v>11</v>
      </c>
      <c r="G716" s="31" t="s">
        <v>18</v>
      </c>
      <c r="H716" s="31" t="s">
        <v>25</v>
      </c>
      <c r="I716" s="31" t="s">
        <v>10</v>
      </c>
      <c r="J716" s="31" t="s">
        <v>12</v>
      </c>
      <c r="K716" s="31" t="s">
        <v>230</v>
      </c>
      <c r="L716" s="33">
        <v>4889</v>
      </c>
      <c r="M716" s="150">
        <v>123005.32277100001</v>
      </c>
      <c r="N716" s="34">
        <v>-19896</v>
      </c>
      <c r="O716" s="34">
        <v>0</v>
      </c>
      <c r="P716" s="30">
        <v>160265.7650481</v>
      </c>
      <c r="Q716" s="35">
        <v>8840.4810670000006</v>
      </c>
      <c r="R716" s="36">
        <v>0</v>
      </c>
      <c r="S716" s="36">
        <v>8502.9303028604081</v>
      </c>
      <c r="T716" s="36">
        <v>1275.0696971395919</v>
      </c>
      <c r="U716" s="37">
        <v>9778.0527278966019</v>
      </c>
      <c r="V716" s="38">
        <v>18618.533794896604</v>
      </c>
      <c r="W716" s="34">
        <v>178884.29884299659</v>
      </c>
      <c r="X716" s="34">
        <v>15942.99431786043</v>
      </c>
      <c r="Y716" s="33">
        <v>162941.30452513616</v>
      </c>
      <c r="Z716" s="144">
        <v>919.37074075697888</v>
      </c>
      <c r="AA716" s="34">
        <v>4852.4433897542704</v>
      </c>
      <c r="AB716" s="34">
        <v>40924.625117212163</v>
      </c>
      <c r="AC716" s="34">
        <v>20493.28</v>
      </c>
      <c r="AD716" s="34">
        <v>6328.2504068590497</v>
      </c>
      <c r="AE716" s="34">
        <v>3878.45</v>
      </c>
      <c r="AF716" s="34">
        <v>77396.419654582452</v>
      </c>
      <c r="AG716" s="136">
        <v>40982</v>
      </c>
      <c r="AH716" s="34">
        <v>67008.442277099995</v>
      </c>
      <c r="AI716" s="34">
        <v>0</v>
      </c>
      <c r="AJ716" s="34">
        <v>12300.532277100001</v>
      </c>
      <c r="AK716" s="34">
        <v>12300.532277100001</v>
      </c>
      <c r="AL716" s="34">
        <v>40982</v>
      </c>
      <c r="AM716" s="34">
        <v>54707.909999999996</v>
      </c>
      <c r="AN716" s="34">
        <v>13725.909999999996</v>
      </c>
      <c r="AO716" s="34">
        <v>160265.7650481</v>
      </c>
      <c r="AP716" s="34">
        <v>134239.32277100001</v>
      </c>
      <c r="AQ716" s="34">
        <v>26026.442277099995</v>
      </c>
      <c r="AR716" s="34">
        <v>-19896</v>
      </c>
      <c r="AS716" s="34">
        <v>0</v>
      </c>
    </row>
    <row r="717" spans="2:45" s="1" customFormat="1" ht="12.75" x14ac:dyDescent="0.2">
      <c r="B717" s="31" t="s">
        <v>3798</v>
      </c>
      <c r="C717" s="32" t="s">
        <v>2588</v>
      </c>
      <c r="D717" s="31" t="s">
        <v>2589</v>
      </c>
      <c r="E717" s="31" t="s">
        <v>13</v>
      </c>
      <c r="F717" s="31" t="s">
        <v>11</v>
      </c>
      <c r="G717" s="31" t="s">
        <v>18</v>
      </c>
      <c r="H717" s="31" t="s">
        <v>25</v>
      </c>
      <c r="I717" s="31" t="s">
        <v>10</v>
      </c>
      <c r="J717" s="31" t="s">
        <v>12</v>
      </c>
      <c r="K717" s="31" t="s">
        <v>2590</v>
      </c>
      <c r="L717" s="33">
        <v>2009</v>
      </c>
      <c r="M717" s="150">
        <v>75734.161097000004</v>
      </c>
      <c r="N717" s="34">
        <v>12342</v>
      </c>
      <c r="O717" s="34">
        <v>0</v>
      </c>
      <c r="P717" s="30">
        <v>108671.871097</v>
      </c>
      <c r="Q717" s="35">
        <v>4940.7731960000001</v>
      </c>
      <c r="R717" s="36">
        <v>0</v>
      </c>
      <c r="S717" s="36">
        <v>2405.3847382866384</v>
      </c>
      <c r="T717" s="36">
        <v>1612.6152617133616</v>
      </c>
      <c r="U717" s="37">
        <v>4018.0216670779855</v>
      </c>
      <c r="V717" s="38">
        <v>8958.7948630779865</v>
      </c>
      <c r="W717" s="34">
        <v>117630.66596007798</v>
      </c>
      <c r="X717" s="34">
        <v>4510.0963842866331</v>
      </c>
      <c r="Y717" s="33">
        <v>113120.56957579135</v>
      </c>
      <c r="Z717" s="144">
        <v>0</v>
      </c>
      <c r="AA717" s="34">
        <v>4356.1124389517499</v>
      </c>
      <c r="AB717" s="34">
        <v>10127.627690005003</v>
      </c>
      <c r="AC717" s="34">
        <v>8555.7199999999993</v>
      </c>
      <c r="AD717" s="34">
        <v>538</v>
      </c>
      <c r="AE717" s="34">
        <v>0</v>
      </c>
      <c r="AF717" s="34">
        <v>23577.460128956751</v>
      </c>
      <c r="AG717" s="136">
        <v>9030</v>
      </c>
      <c r="AH717" s="34">
        <v>22480.71</v>
      </c>
      <c r="AI717" s="34">
        <v>0</v>
      </c>
      <c r="AJ717" s="34">
        <v>0</v>
      </c>
      <c r="AK717" s="34">
        <v>0</v>
      </c>
      <c r="AL717" s="34">
        <v>9030</v>
      </c>
      <c r="AM717" s="34">
        <v>22480.71</v>
      </c>
      <c r="AN717" s="34">
        <v>13450.71</v>
      </c>
      <c r="AO717" s="34">
        <v>108671.871097</v>
      </c>
      <c r="AP717" s="34">
        <v>95221.161097000004</v>
      </c>
      <c r="AQ717" s="34">
        <v>13450.709999999992</v>
      </c>
      <c r="AR717" s="34">
        <v>12342</v>
      </c>
      <c r="AS717" s="34">
        <v>0</v>
      </c>
    </row>
    <row r="718" spans="2:45" s="1" customFormat="1" ht="12.75" x14ac:dyDescent="0.2">
      <c r="B718" s="31" t="s">
        <v>3798</v>
      </c>
      <c r="C718" s="32" t="s">
        <v>2564</v>
      </c>
      <c r="D718" s="31" t="s">
        <v>2565</v>
      </c>
      <c r="E718" s="31" t="s">
        <v>13</v>
      </c>
      <c r="F718" s="31" t="s">
        <v>11</v>
      </c>
      <c r="G718" s="31" t="s">
        <v>18</v>
      </c>
      <c r="H718" s="31" t="s">
        <v>25</v>
      </c>
      <c r="I718" s="31" t="s">
        <v>10</v>
      </c>
      <c r="J718" s="31" t="s">
        <v>22</v>
      </c>
      <c r="K718" s="31" t="s">
        <v>2566</v>
      </c>
      <c r="L718" s="33">
        <v>863</v>
      </c>
      <c r="M718" s="150">
        <v>52306.649701999995</v>
      </c>
      <c r="N718" s="34">
        <v>-102154</v>
      </c>
      <c r="O718" s="34">
        <v>55813.476451758084</v>
      </c>
      <c r="P718" s="30">
        <v>-23871.850298000005</v>
      </c>
      <c r="Q718" s="35">
        <v>3952.0117650000002</v>
      </c>
      <c r="R718" s="36">
        <v>23871.850298000005</v>
      </c>
      <c r="S718" s="36">
        <v>1428.7720125719773</v>
      </c>
      <c r="T718" s="36">
        <v>43322.6107985446</v>
      </c>
      <c r="U718" s="37">
        <v>68623.603160122904</v>
      </c>
      <c r="V718" s="38">
        <v>72575.614925122907</v>
      </c>
      <c r="W718" s="34">
        <v>72575.614925122907</v>
      </c>
      <c r="X718" s="34">
        <v>55790.587721330056</v>
      </c>
      <c r="Y718" s="33">
        <v>16785.027203792852</v>
      </c>
      <c r="Z718" s="144">
        <v>0</v>
      </c>
      <c r="AA718" s="34">
        <v>43217.057638002239</v>
      </c>
      <c r="AB718" s="34">
        <v>38646.563153164345</v>
      </c>
      <c r="AC718" s="34">
        <v>3617.45</v>
      </c>
      <c r="AD718" s="34">
        <v>248.38180199999999</v>
      </c>
      <c r="AE718" s="34">
        <v>0</v>
      </c>
      <c r="AF718" s="34">
        <v>85729.452593166585</v>
      </c>
      <c r="AG718" s="136">
        <v>25535</v>
      </c>
      <c r="AH718" s="34">
        <v>25975.5</v>
      </c>
      <c r="AI718" s="34">
        <v>4003</v>
      </c>
      <c r="AJ718" s="34">
        <v>4443.5</v>
      </c>
      <c r="AK718" s="34">
        <v>440.5</v>
      </c>
      <c r="AL718" s="34">
        <v>21532</v>
      </c>
      <c r="AM718" s="34">
        <v>21532</v>
      </c>
      <c r="AN718" s="34">
        <v>0</v>
      </c>
      <c r="AO718" s="34">
        <v>-23871.850298000005</v>
      </c>
      <c r="AP718" s="34">
        <v>-24312.350298000005</v>
      </c>
      <c r="AQ718" s="34">
        <v>440.5</v>
      </c>
      <c r="AR718" s="34">
        <v>-102154</v>
      </c>
      <c r="AS718" s="34">
        <v>0</v>
      </c>
    </row>
    <row r="719" spans="2:45" s="1" customFormat="1" ht="12.75" x14ac:dyDescent="0.2">
      <c r="B719" s="31" t="s">
        <v>3798</v>
      </c>
      <c r="C719" s="32" t="s">
        <v>2813</v>
      </c>
      <c r="D719" s="31" t="s">
        <v>2814</v>
      </c>
      <c r="E719" s="31" t="s">
        <v>13</v>
      </c>
      <c r="F719" s="31" t="s">
        <v>11</v>
      </c>
      <c r="G719" s="31" t="s">
        <v>18</v>
      </c>
      <c r="H719" s="31" t="s">
        <v>25</v>
      </c>
      <c r="I719" s="31" t="s">
        <v>10</v>
      </c>
      <c r="J719" s="31" t="s">
        <v>22</v>
      </c>
      <c r="K719" s="31" t="s">
        <v>2815</v>
      </c>
      <c r="L719" s="33">
        <v>545</v>
      </c>
      <c r="M719" s="150">
        <v>32702.023931999996</v>
      </c>
      <c r="N719" s="34">
        <v>-92690</v>
      </c>
      <c r="O719" s="34">
        <v>88981.854622868341</v>
      </c>
      <c r="P719" s="30">
        <v>-53822.128674800006</v>
      </c>
      <c r="Q719" s="35">
        <v>4119.6787839999997</v>
      </c>
      <c r="R719" s="36">
        <v>53822.128674800006</v>
      </c>
      <c r="S719" s="36">
        <v>250.94204457152492</v>
      </c>
      <c r="T719" s="36">
        <v>68579.461322409596</v>
      </c>
      <c r="U719" s="37">
        <v>122653.19344595655</v>
      </c>
      <c r="V719" s="38">
        <v>126772.87222995656</v>
      </c>
      <c r="W719" s="34">
        <v>126772.87222995656</v>
      </c>
      <c r="X719" s="34">
        <v>85552.266461439853</v>
      </c>
      <c r="Y719" s="33">
        <v>41220.605768516703</v>
      </c>
      <c r="Z719" s="144">
        <v>0</v>
      </c>
      <c r="AA719" s="34">
        <v>786.81088548081539</v>
      </c>
      <c r="AB719" s="34">
        <v>3396.2255485856872</v>
      </c>
      <c r="AC719" s="34">
        <v>2338.3200000000002</v>
      </c>
      <c r="AD719" s="34">
        <v>0</v>
      </c>
      <c r="AE719" s="34">
        <v>442.41</v>
      </c>
      <c r="AF719" s="34">
        <v>6963.7664340665033</v>
      </c>
      <c r="AG719" s="136">
        <v>1488</v>
      </c>
      <c r="AH719" s="34">
        <v>8600.8473931999997</v>
      </c>
      <c r="AI719" s="34">
        <v>1488</v>
      </c>
      <c r="AJ719" s="34">
        <v>3270.2023931999997</v>
      </c>
      <c r="AK719" s="34">
        <v>1782.2023931999997</v>
      </c>
      <c r="AL719" s="34">
        <v>0</v>
      </c>
      <c r="AM719" s="34">
        <v>5330.6449999999995</v>
      </c>
      <c r="AN719" s="34">
        <v>5330.6449999999995</v>
      </c>
      <c r="AO719" s="34">
        <v>-53822.128674800006</v>
      </c>
      <c r="AP719" s="34">
        <v>-60934.976068000004</v>
      </c>
      <c r="AQ719" s="34">
        <v>7112.8473931999979</v>
      </c>
      <c r="AR719" s="34">
        <v>-92690</v>
      </c>
      <c r="AS719" s="34">
        <v>0</v>
      </c>
    </row>
    <row r="720" spans="2:45" s="1" customFormat="1" ht="12.75" x14ac:dyDescent="0.2">
      <c r="B720" s="31" t="s">
        <v>3798</v>
      </c>
      <c r="C720" s="32" t="s">
        <v>315</v>
      </c>
      <c r="D720" s="31" t="s">
        <v>316</v>
      </c>
      <c r="E720" s="31" t="s">
        <v>13</v>
      </c>
      <c r="F720" s="31" t="s">
        <v>11</v>
      </c>
      <c r="G720" s="31" t="s">
        <v>18</v>
      </c>
      <c r="H720" s="31" t="s">
        <v>36</v>
      </c>
      <c r="I720" s="31" t="s">
        <v>10</v>
      </c>
      <c r="J720" s="31" t="s">
        <v>12</v>
      </c>
      <c r="K720" s="31" t="s">
        <v>317</v>
      </c>
      <c r="L720" s="33">
        <v>2621</v>
      </c>
      <c r="M720" s="150">
        <v>81223.164537000004</v>
      </c>
      <c r="N720" s="34">
        <v>-45453</v>
      </c>
      <c r="O720" s="34">
        <v>21005.622072404494</v>
      </c>
      <c r="P720" s="30">
        <v>108315.48099070002</v>
      </c>
      <c r="Q720" s="35">
        <v>4554.5221860000001</v>
      </c>
      <c r="R720" s="36">
        <v>0</v>
      </c>
      <c r="S720" s="36">
        <v>3241.4887760012448</v>
      </c>
      <c r="T720" s="36">
        <v>2000.5112239987552</v>
      </c>
      <c r="U720" s="37">
        <v>5242.0282675019416</v>
      </c>
      <c r="V720" s="38">
        <v>9796.5504535019427</v>
      </c>
      <c r="W720" s="34">
        <v>118112.03144420196</v>
      </c>
      <c r="X720" s="34">
        <v>6077.7914550012501</v>
      </c>
      <c r="Y720" s="33">
        <v>112034.23998920071</v>
      </c>
      <c r="Z720" s="144">
        <v>0</v>
      </c>
      <c r="AA720" s="34">
        <v>3708.9048250998576</v>
      </c>
      <c r="AB720" s="34">
        <v>19440.429787483281</v>
      </c>
      <c r="AC720" s="34">
        <v>10986.48</v>
      </c>
      <c r="AD720" s="34">
        <v>1536.7609493125001</v>
      </c>
      <c r="AE720" s="34">
        <v>239.4</v>
      </c>
      <c r="AF720" s="34">
        <v>35911.975561895641</v>
      </c>
      <c r="AG720" s="136">
        <v>119823</v>
      </c>
      <c r="AH720" s="34">
        <v>127945.3164537</v>
      </c>
      <c r="AI720" s="34">
        <v>0</v>
      </c>
      <c r="AJ720" s="34">
        <v>8122.3164537000011</v>
      </c>
      <c r="AK720" s="34">
        <v>8122.3164537000011</v>
      </c>
      <c r="AL720" s="34">
        <v>119823</v>
      </c>
      <c r="AM720" s="34">
        <v>119823</v>
      </c>
      <c r="AN720" s="34">
        <v>0</v>
      </c>
      <c r="AO720" s="34">
        <v>108315.48099070002</v>
      </c>
      <c r="AP720" s="34">
        <v>100193.16453700002</v>
      </c>
      <c r="AQ720" s="34">
        <v>8122.3164536999975</v>
      </c>
      <c r="AR720" s="34">
        <v>-45453</v>
      </c>
      <c r="AS720" s="34">
        <v>0</v>
      </c>
    </row>
    <row r="721" spans="2:45" s="1" customFormat="1" ht="12.75" x14ac:dyDescent="0.2">
      <c r="B721" s="31" t="s">
        <v>3798</v>
      </c>
      <c r="C721" s="32" t="s">
        <v>1368</v>
      </c>
      <c r="D721" s="31" t="s">
        <v>1369</v>
      </c>
      <c r="E721" s="31" t="s">
        <v>13</v>
      </c>
      <c r="F721" s="31" t="s">
        <v>11</v>
      </c>
      <c r="G721" s="31" t="s">
        <v>18</v>
      </c>
      <c r="H721" s="31" t="s">
        <v>36</v>
      </c>
      <c r="I721" s="31" t="s">
        <v>10</v>
      </c>
      <c r="J721" s="31" t="s">
        <v>12</v>
      </c>
      <c r="K721" s="31" t="s">
        <v>1370</v>
      </c>
      <c r="L721" s="33">
        <v>3598</v>
      </c>
      <c r="M721" s="150">
        <v>64108.237969000009</v>
      </c>
      <c r="N721" s="34">
        <v>-8245</v>
      </c>
      <c r="O721" s="34">
        <v>188.70450906094948</v>
      </c>
      <c r="P721" s="30">
        <v>136347.0617659</v>
      </c>
      <c r="Q721" s="35">
        <v>5371.0033949999997</v>
      </c>
      <c r="R721" s="36">
        <v>0</v>
      </c>
      <c r="S721" s="36">
        <v>4059.1012800015587</v>
      </c>
      <c r="T721" s="36">
        <v>3136.8987199984413</v>
      </c>
      <c r="U721" s="37">
        <v>7196.0388044532565</v>
      </c>
      <c r="V721" s="38">
        <v>12567.042199453255</v>
      </c>
      <c r="W721" s="34">
        <v>148914.10396535325</v>
      </c>
      <c r="X721" s="34">
        <v>7610.8149000015401</v>
      </c>
      <c r="Y721" s="33">
        <v>141303.28906535171</v>
      </c>
      <c r="Z721" s="144">
        <v>0</v>
      </c>
      <c r="AA721" s="34">
        <v>6733.7972846373668</v>
      </c>
      <c r="AB721" s="34">
        <v>35611.91998683165</v>
      </c>
      <c r="AC721" s="34">
        <v>15081.78</v>
      </c>
      <c r="AD721" s="34">
        <v>715.17098683636004</v>
      </c>
      <c r="AE721" s="34">
        <v>0</v>
      </c>
      <c r="AF721" s="34">
        <v>58142.668258305377</v>
      </c>
      <c r="AG721" s="136">
        <v>96357</v>
      </c>
      <c r="AH721" s="34">
        <v>102767.8237969</v>
      </c>
      <c r="AI721" s="34">
        <v>0</v>
      </c>
      <c r="AJ721" s="34">
        <v>6410.8237969000011</v>
      </c>
      <c r="AK721" s="34">
        <v>6410.8237969000011</v>
      </c>
      <c r="AL721" s="34">
        <v>96357</v>
      </c>
      <c r="AM721" s="34">
        <v>96357</v>
      </c>
      <c r="AN721" s="34">
        <v>0</v>
      </c>
      <c r="AO721" s="34">
        <v>136347.0617659</v>
      </c>
      <c r="AP721" s="34">
        <v>129936.23796899999</v>
      </c>
      <c r="AQ721" s="34">
        <v>6410.8237968999892</v>
      </c>
      <c r="AR721" s="34">
        <v>-65245</v>
      </c>
      <c r="AS721" s="34">
        <v>57000</v>
      </c>
    </row>
    <row r="722" spans="2:45" s="1" customFormat="1" ht="12.75" x14ac:dyDescent="0.2">
      <c r="B722" s="31" t="s">
        <v>3798</v>
      </c>
      <c r="C722" s="32" t="s">
        <v>653</v>
      </c>
      <c r="D722" s="31" t="s">
        <v>654</v>
      </c>
      <c r="E722" s="31" t="s">
        <v>13</v>
      </c>
      <c r="F722" s="31" t="s">
        <v>11</v>
      </c>
      <c r="G722" s="31" t="s">
        <v>18</v>
      </c>
      <c r="H722" s="31" t="s">
        <v>36</v>
      </c>
      <c r="I722" s="31" t="s">
        <v>10</v>
      </c>
      <c r="J722" s="31" t="s">
        <v>22</v>
      </c>
      <c r="K722" s="31" t="s">
        <v>655</v>
      </c>
      <c r="L722" s="33">
        <v>441</v>
      </c>
      <c r="M722" s="150">
        <v>56768.823515000004</v>
      </c>
      <c r="N722" s="34">
        <v>2169</v>
      </c>
      <c r="O722" s="34">
        <v>0</v>
      </c>
      <c r="P722" s="30">
        <v>54160.244514999999</v>
      </c>
      <c r="Q722" s="35">
        <v>983.80939000000001</v>
      </c>
      <c r="R722" s="36">
        <v>0</v>
      </c>
      <c r="S722" s="36">
        <v>0</v>
      </c>
      <c r="T722" s="36">
        <v>882</v>
      </c>
      <c r="U722" s="37">
        <v>882.0047561878506</v>
      </c>
      <c r="V722" s="38">
        <v>1865.8141461878506</v>
      </c>
      <c r="W722" s="34">
        <v>56026.058661187846</v>
      </c>
      <c r="X722" s="34">
        <v>-7.2759600000000004E-12</v>
      </c>
      <c r="Y722" s="33">
        <v>56026.058661187853</v>
      </c>
      <c r="Z722" s="144">
        <v>0</v>
      </c>
      <c r="AA722" s="34">
        <v>2085.2827394308101</v>
      </c>
      <c r="AB722" s="34">
        <v>5005.3628861961643</v>
      </c>
      <c r="AC722" s="34">
        <v>2114.71</v>
      </c>
      <c r="AD722" s="34">
        <v>335</v>
      </c>
      <c r="AE722" s="34">
        <v>3221.16</v>
      </c>
      <c r="AF722" s="34">
        <v>12761.515625626973</v>
      </c>
      <c r="AG722" s="136">
        <v>3543</v>
      </c>
      <c r="AH722" s="34">
        <v>4313.4209999999994</v>
      </c>
      <c r="AI722" s="34">
        <v>0</v>
      </c>
      <c r="AJ722" s="34">
        <v>0</v>
      </c>
      <c r="AK722" s="34">
        <v>0</v>
      </c>
      <c r="AL722" s="34">
        <v>3543</v>
      </c>
      <c r="AM722" s="34">
        <v>4313.4209999999994</v>
      </c>
      <c r="AN722" s="34">
        <v>770.42099999999937</v>
      </c>
      <c r="AO722" s="34">
        <v>54160.244514999999</v>
      </c>
      <c r="AP722" s="34">
        <v>53389.823514999996</v>
      </c>
      <c r="AQ722" s="34">
        <v>770.4210000000021</v>
      </c>
      <c r="AR722" s="34">
        <v>2169</v>
      </c>
      <c r="AS722" s="34">
        <v>0</v>
      </c>
    </row>
    <row r="723" spans="2:45" s="1" customFormat="1" ht="12.75" x14ac:dyDescent="0.2">
      <c r="B723" s="31" t="s">
        <v>3798</v>
      </c>
      <c r="C723" s="32" t="s">
        <v>849</v>
      </c>
      <c r="D723" s="31" t="s">
        <v>850</v>
      </c>
      <c r="E723" s="31" t="s">
        <v>13</v>
      </c>
      <c r="F723" s="31" t="s">
        <v>11</v>
      </c>
      <c r="G723" s="31" t="s">
        <v>18</v>
      </c>
      <c r="H723" s="31" t="s">
        <v>36</v>
      </c>
      <c r="I723" s="31" t="s">
        <v>10</v>
      </c>
      <c r="J723" s="31" t="s">
        <v>12</v>
      </c>
      <c r="K723" s="31" t="s">
        <v>851</v>
      </c>
      <c r="L723" s="33">
        <v>1644</v>
      </c>
      <c r="M723" s="150">
        <v>49498.528543</v>
      </c>
      <c r="N723" s="34">
        <v>-58139.1</v>
      </c>
      <c r="O723" s="34">
        <v>14986.770702691496</v>
      </c>
      <c r="P723" s="30">
        <v>12215.428543000002</v>
      </c>
      <c r="Q723" s="35">
        <v>2481.4823740000002</v>
      </c>
      <c r="R723" s="36">
        <v>0</v>
      </c>
      <c r="S723" s="36">
        <v>1757.6262617149607</v>
      </c>
      <c r="T723" s="36">
        <v>1575.7317019654222</v>
      </c>
      <c r="U723" s="37">
        <v>3333.375938823975</v>
      </c>
      <c r="V723" s="38">
        <v>5814.8583128239752</v>
      </c>
      <c r="W723" s="34">
        <v>18030.286855823979</v>
      </c>
      <c r="X723" s="34">
        <v>5123.3320054064588</v>
      </c>
      <c r="Y723" s="33">
        <v>12906.95485041752</v>
      </c>
      <c r="Z723" s="144">
        <v>0</v>
      </c>
      <c r="AA723" s="34">
        <v>1174.7801913930143</v>
      </c>
      <c r="AB723" s="34">
        <v>7944.2933026661594</v>
      </c>
      <c r="AC723" s="34">
        <v>6891.18</v>
      </c>
      <c r="AD723" s="34">
        <v>1047</v>
      </c>
      <c r="AE723" s="34">
        <v>104.12</v>
      </c>
      <c r="AF723" s="34">
        <v>17161.373494059171</v>
      </c>
      <c r="AG723" s="136">
        <v>43803</v>
      </c>
      <c r="AH723" s="34">
        <v>47937</v>
      </c>
      <c r="AI723" s="34">
        <v>0</v>
      </c>
      <c r="AJ723" s="34">
        <v>4134</v>
      </c>
      <c r="AK723" s="34">
        <v>4134</v>
      </c>
      <c r="AL723" s="34">
        <v>43803</v>
      </c>
      <c r="AM723" s="34">
        <v>43803</v>
      </c>
      <c r="AN723" s="34">
        <v>0</v>
      </c>
      <c r="AO723" s="34">
        <v>12215.428543000002</v>
      </c>
      <c r="AP723" s="34">
        <v>8081.4285430000018</v>
      </c>
      <c r="AQ723" s="34">
        <v>4134</v>
      </c>
      <c r="AR723" s="34">
        <v>-75175</v>
      </c>
      <c r="AS723" s="34">
        <v>17035.900000000001</v>
      </c>
    </row>
    <row r="724" spans="2:45" s="1" customFormat="1" ht="12.75" x14ac:dyDescent="0.2">
      <c r="B724" s="31" t="s">
        <v>3798</v>
      </c>
      <c r="C724" s="32" t="s">
        <v>3377</v>
      </c>
      <c r="D724" s="31" t="s">
        <v>3378</v>
      </c>
      <c r="E724" s="31" t="s">
        <v>13</v>
      </c>
      <c r="F724" s="31" t="s">
        <v>11</v>
      </c>
      <c r="G724" s="31" t="s">
        <v>18</v>
      </c>
      <c r="H724" s="31" t="s">
        <v>36</v>
      </c>
      <c r="I724" s="31" t="s">
        <v>10</v>
      </c>
      <c r="J724" s="31" t="s">
        <v>14</v>
      </c>
      <c r="K724" s="31" t="s">
        <v>3379</v>
      </c>
      <c r="L724" s="33">
        <v>6426</v>
      </c>
      <c r="M724" s="150">
        <v>251287.11041700002</v>
      </c>
      <c r="N724" s="34">
        <v>-15557</v>
      </c>
      <c r="O724" s="34">
        <v>0</v>
      </c>
      <c r="P724" s="30">
        <v>289696.82841700001</v>
      </c>
      <c r="Q724" s="35">
        <v>18302.136649</v>
      </c>
      <c r="R724" s="36">
        <v>0</v>
      </c>
      <c r="S724" s="36">
        <v>13304.970418290823</v>
      </c>
      <c r="T724" s="36">
        <v>-24.479583850943527</v>
      </c>
      <c r="U724" s="37">
        <v>13280.562449529625</v>
      </c>
      <c r="V724" s="38">
        <v>31582.699098529625</v>
      </c>
      <c r="W724" s="34">
        <v>321279.52751552965</v>
      </c>
      <c r="X724" s="34">
        <v>24946.819534290815</v>
      </c>
      <c r="Y724" s="33">
        <v>296332.70798123884</v>
      </c>
      <c r="Z724" s="144">
        <v>0</v>
      </c>
      <c r="AA724" s="34">
        <v>9000.2903292675146</v>
      </c>
      <c r="AB724" s="34">
        <v>41180.317275328838</v>
      </c>
      <c r="AC724" s="34">
        <v>26935.95</v>
      </c>
      <c r="AD724" s="34">
        <v>2067.6544857375002</v>
      </c>
      <c r="AE724" s="34">
        <v>0</v>
      </c>
      <c r="AF724" s="34">
        <v>79184.212090333851</v>
      </c>
      <c r="AG724" s="136">
        <v>71276</v>
      </c>
      <c r="AH724" s="34">
        <v>85678.717999999993</v>
      </c>
      <c r="AI724" s="34">
        <v>9323</v>
      </c>
      <c r="AJ724" s="34">
        <v>15037.7</v>
      </c>
      <c r="AK724" s="34">
        <v>5714.7000000000007</v>
      </c>
      <c r="AL724" s="34">
        <v>61953</v>
      </c>
      <c r="AM724" s="34">
        <v>70641.017999999996</v>
      </c>
      <c r="AN724" s="34">
        <v>8688.0179999999964</v>
      </c>
      <c r="AO724" s="34">
        <v>289696.82841700001</v>
      </c>
      <c r="AP724" s="34">
        <v>275294.11041700002</v>
      </c>
      <c r="AQ724" s="34">
        <v>14402.717999999993</v>
      </c>
      <c r="AR724" s="34">
        <v>-35671</v>
      </c>
      <c r="AS724" s="34">
        <v>20114</v>
      </c>
    </row>
    <row r="725" spans="2:45" s="1" customFormat="1" ht="12.75" x14ac:dyDescent="0.2">
      <c r="B725" s="31" t="s">
        <v>3798</v>
      </c>
      <c r="C725" s="32" t="s">
        <v>1157</v>
      </c>
      <c r="D725" s="31" t="s">
        <v>1158</v>
      </c>
      <c r="E725" s="31" t="s">
        <v>13</v>
      </c>
      <c r="F725" s="31" t="s">
        <v>11</v>
      </c>
      <c r="G725" s="31" t="s">
        <v>18</v>
      </c>
      <c r="H725" s="31" t="s">
        <v>36</v>
      </c>
      <c r="I725" s="31" t="s">
        <v>10</v>
      </c>
      <c r="J725" s="31" t="s">
        <v>22</v>
      </c>
      <c r="K725" s="31" t="s">
        <v>1159</v>
      </c>
      <c r="L725" s="33">
        <v>248</v>
      </c>
      <c r="M725" s="150">
        <v>31920.709730999999</v>
      </c>
      <c r="N725" s="34">
        <v>3544</v>
      </c>
      <c r="O725" s="34">
        <v>0</v>
      </c>
      <c r="P725" s="30">
        <v>38326.709730999995</v>
      </c>
      <c r="Q725" s="35">
        <v>0</v>
      </c>
      <c r="R725" s="36">
        <v>0</v>
      </c>
      <c r="S725" s="36">
        <v>116.2714571429018</v>
      </c>
      <c r="T725" s="36">
        <v>379.7285428570982</v>
      </c>
      <c r="U725" s="37">
        <v>496.00267468160303</v>
      </c>
      <c r="V725" s="38">
        <v>496.00267468160303</v>
      </c>
      <c r="W725" s="34">
        <v>38822.712405681596</v>
      </c>
      <c r="X725" s="34">
        <v>116.27145714290236</v>
      </c>
      <c r="Y725" s="33">
        <v>38706.440948538693</v>
      </c>
      <c r="Z725" s="144">
        <v>0</v>
      </c>
      <c r="AA725" s="34">
        <v>3631.2628770716638</v>
      </c>
      <c r="AB725" s="34">
        <v>3326.905905309176</v>
      </c>
      <c r="AC725" s="34">
        <v>1039.54</v>
      </c>
      <c r="AD725" s="34">
        <v>0</v>
      </c>
      <c r="AE725" s="34">
        <v>0</v>
      </c>
      <c r="AF725" s="34">
        <v>7997.7087823808397</v>
      </c>
      <c r="AG725" s="136">
        <v>12187</v>
      </c>
      <c r="AH725" s="34">
        <v>12187</v>
      </c>
      <c r="AI725" s="34">
        <v>0</v>
      </c>
      <c r="AJ725" s="34">
        <v>0</v>
      </c>
      <c r="AK725" s="34">
        <v>0</v>
      </c>
      <c r="AL725" s="34">
        <v>12187</v>
      </c>
      <c r="AM725" s="34">
        <v>12187</v>
      </c>
      <c r="AN725" s="34">
        <v>0</v>
      </c>
      <c r="AO725" s="34">
        <v>38326.709730999995</v>
      </c>
      <c r="AP725" s="34">
        <v>38326.709730999995</v>
      </c>
      <c r="AQ725" s="34">
        <v>0</v>
      </c>
      <c r="AR725" s="34">
        <v>3544</v>
      </c>
      <c r="AS725" s="34">
        <v>0</v>
      </c>
    </row>
    <row r="726" spans="2:45" s="1" customFormat="1" ht="12.75" x14ac:dyDescent="0.2">
      <c r="B726" s="31" t="s">
        <v>3798</v>
      </c>
      <c r="C726" s="32" t="s">
        <v>3401</v>
      </c>
      <c r="D726" s="31" t="s">
        <v>3402</v>
      </c>
      <c r="E726" s="31" t="s">
        <v>13</v>
      </c>
      <c r="F726" s="31" t="s">
        <v>11</v>
      </c>
      <c r="G726" s="31" t="s">
        <v>18</v>
      </c>
      <c r="H726" s="31" t="s">
        <v>36</v>
      </c>
      <c r="I726" s="31" t="s">
        <v>10</v>
      </c>
      <c r="J726" s="31" t="s">
        <v>21</v>
      </c>
      <c r="K726" s="31" t="s">
        <v>3403</v>
      </c>
      <c r="L726" s="33">
        <v>16945</v>
      </c>
      <c r="M726" s="150">
        <v>389826.73910600005</v>
      </c>
      <c r="N726" s="34">
        <v>-423909.93999999994</v>
      </c>
      <c r="O726" s="34">
        <v>316177.23722176842</v>
      </c>
      <c r="P726" s="30">
        <v>301463.47301660012</v>
      </c>
      <c r="Q726" s="35">
        <v>42348.567246999999</v>
      </c>
      <c r="R726" s="36">
        <v>0</v>
      </c>
      <c r="S726" s="36">
        <v>22328.450454865717</v>
      </c>
      <c r="T726" s="36">
        <v>11561.549545134283</v>
      </c>
      <c r="U726" s="37">
        <v>33890.182751934524</v>
      </c>
      <c r="V726" s="38">
        <v>76238.749998934523</v>
      </c>
      <c r="W726" s="34">
        <v>377702.22301553463</v>
      </c>
      <c r="X726" s="34">
        <v>41865.844602865691</v>
      </c>
      <c r="Y726" s="33">
        <v>335836.37841266894</v>
      </c>
      <c r="Z726" s="144">
        <v>0</v>
      </c>
      <c r="AA726" s="34">
        <v>38286.002144373713</v>
      </c>
      <c r="AB726" s="34">
        <v>149927.77396085617</v>
      </c>
      <c r="AC726" s="34">
        <v>71028.58</v>
      </c>
      <c r="AD726" s="34">
        <v>10397.998569813017</v>
      </c>
      <c r="AE726" s="34">
        <v>131.25</v>
      </c>
      <c r="AF726" s="34">
        <v>269771.60467504291</v>
      </c>
      <c r="AG726" s="136">
        <v>356163</v>
      </c>
      <c r="AH726" s="34">
        <v>395145.67391060002</v>
      </c>
      <c r="AI726" s="34">
        <v>0</v>
      </c>
      <c r="AJ726" s="34">
        <v>38982.67391060001</v>
      </c>
      <c r="AK726" s="34">
        <v>38982.67391060001</v>
      </c>
      <c r="AL726" s="34">
        <v>356163</v>
      </c>
      <c r="AM726" s="34">
        <v>356163</v>
      </c>
      <c r="AN726" s="34">
        <v>0</v>
      </c>
      <c r="AO726" s="34">
        <v>301463.47301660012</v>
      </c>
      <c r="AP726" s="34">
        <v>262480.79910600011</v>
      </c>
      <c r="AQ726" s="34">
        <v>38982.673910600017</v>
      </c>
      <c r="AR726" s="34">
        <v>-423909.93999999994</v>
      </c>
      <c r="AS726" s="34">
        <v>0</v>
      </c>
    </row>
    <row r="727" spans="2:45" s="1" customFormat="1" ht="12.75" x14ac:dyDescent="0.2">
      <c r="B727" s="31" t="s">
        <v>3798</v>
      </c>
      <c r="C727" s="32" t="s">
        <v>3443</v>
      </c>
      <c r="D727" s="31" t="s">
        <v>3444</v>
      </c>
      <c r="E727" s="31" t="s">
        <v>13</v>
      </c>
      <c r="F727" s="31" t="s">
        <v>11</v>
      </c>
      <c r="G727" s="31" t="s">
        <v>18</v>
      </c>
      <c r="H727" s="31" t="s">
        <v>36</v>
      </c>
      <c r="I727" s="31" t="s">
        <v>10</v>
      </c>
      <c r="J727" s="31" t="s">
        <v>12</v>
      </c>
      <c r="K727" s="31" t="s">
        <v>3445</v>
      </c>
      <c r="L727" s="33">
        <v>2041</v>
      </c>
      <c r="M727" s="150">
        <v>44302.732630999992</v>
      </c>
      <c r="N727" s="34">
        <v>15911</v>
      </c>
      <c r="O727" s="34">
        <v>0</v>
      </c>
      <c r="P727" s="30">
        <v>83052.522630999985</v>
      </c>
      <c r="Q727" s="35">
        <v>3579.9230010000001</v>
      </c>
      <c r="R727" s="36">
        <v>0</v>
      </c>
      <c r="S727" s="36">
        <v>4090.5836125729993</v>
      </c>
      <c r="T727" s="36">
        <v>-0.46387855639113695</v>
      </c>
      <c r="U727" s="37">
        <v>4090.1417900004926</v>
      </c>
      <c r="V727" s="38">
        <v>7670.0647910004927</v>
      </c>
      <c r="W727" s="34">
        <v>90722.587422000477</v>
      </c>
      <c r="X727" s="34">
        <v>7669.8442735729914</v>
      </c>
      <c r="Y727" s="33">
        <v>83052.743148427486</v>
      </c>
      <c r="Z727" s="144">
        <v>0</v>
      </c>
      <c r="AA727" s="34">
        <v>2061.2249535505989</v>
      </c>
      <c r="AB727" s="34">
        <v>10122.971952359152</v>
      </c>
      <c r="AC727" s="34">
        <v>8555.2900000000009</v>
      </c>
      <c r="AD727" s="34">
        <v>146.5</v>
      </c>
      <c r="AE727" s="34">
        <v>0</v>
      </c>
      <c r="AF727" s="34">
        <v>20885.986905909751</v>
      </c>
      <c r="AG727" s="136">
        <v>0</v>
      </c>
      <c r="AH727" s="34">
        <v>22838.789999999997</v>
      </c>
      <c r="AI727" s="34">
        <v>0</v>
      </c>
      <c r="AJ727" s="34">
        <v>0</v>
      </c>
      <c r="AK727" s="34">
        <v>0</v>
      </c>
      <c r="AL727" s="34">
        <v>0</v>
      </c>
      <c r="AM727" s="34">
        <v>22838.789999999997</v>
      </c>
      <c r="AN727" s="34">
        <v>22838.789999999997</v>
      </c>
      <c r="AO727" s="34">
        <v>83052.522630999985</v>
      </c>
      <c r="AP727" s="34">
        <v>60213.732630999992</v>
      </c>
      <c r="AQ727" s="34">
        <v>22838.789999999994</v>
      </c>
      <c r="AR727" s="34">
        <v>15911</v>
      </c>
      <c r="AS727" s="34">
        <v>0</v>
      </c>
    </row>
    <row r="728" spans="2:45" s="1" customFormat="1" ht="12.75" x14ac:dyDescent="0.2">
      <c r="B728" s="31" t="s">
        <v>3798</v>
      </c>
      <c r="C728" s="32" t="s">
        <v>372</v>
      </c>
      <c r="D728" s="31" t="s">
        <v>373</v>
      </c>
      <c r="E728" s="31" t="s">
        <v>13</v>
      </c>
      <c r="F728" s="31" t="s">
        <v>11</v>
      </c>
      <c r="G728" s="31" t="s">
        <v>18</v>
      </c>
      <c r="H728" s="31" t="s">
        <v>36</v>
      </c>
      <c r="I728" s="31" t="s">
        <v>10</v>
      </c>
      <c r="J728" s="31" t="s">
        <v>22</v>
      </c>
      <c r="K728" s="31" t="s">
        <v>374</v>
      </c>
      <c r="L728" s="33">
        <v>492</v>
      </c>
      <c r="M728" s="150">
        <v>17945.159294000001</v>
      </c>
      <c r="N728" s="34">
        <v>12850</v>
      </c>
      <c r="O728" s="34">
        <v>0</v>
      </c>
      <c r="P728" s="30">
        <v>25150.159293999997</v>
      </c>
      <c r="Q728" s="35">
        <v>662.62074399999995</v>
      </c>
      <c r="R728" s="36">
        <v>0</v>
      </c>
      <c r="S728" s="36">
        <v>677.07858857168867</v>
      </c>
      <c r="T728" s="36">
        <v>306.92141142831133</v>
      </c>
      <c r="U728" s="37">
        <v>984.00530622318024</v>
      </c>
      <c r="V728" s="38">
        <v>1646.6260502231803</v>
      </c>
      <c r="W728" s="34">
        <v>26796.785344223179</v>
      </c>
      <c r="X728" s="34">
        <v>1269.5223535716905</v>
      </c>
      <c r="Y728" s="33">
        <v>25527.262990651489</v>
      </c>
      <c r="Z728" s="144">
        <v>0</v>
      </c>
      <c r="AA728" s="34">
        <v>1565.7248139540804</v>
      </c>
      <c r="AB728" s="34">
        <v>2850.0423741802979</v>
      </c>
      <c r="AC728" s="34">
        <v>3641.2300000000005</v>
      </c>
      <c r="AD728" s="34">
        <v>57</v>
      </c>
      <c r="AE728" s="34">
        <v>0</v>
      </c>
      <c r="AF728" s="34">
        <v>8113.997188134379</v>
      </c>
      <c r="AG728" s="136">
        <v>8289</v>
      </c>
      <c r="AH728" s="34">
        <v>8289</v>
      </c>
      <c r="AI728" s="34">
        <v>0</v>
      </c>
      <c r="AJ728" s="34">
        <v>0</v>
      </c>
      <c r="AK728" s="34">
        <v>0</v>
      </c>
      <c r="AL728" s="34">
        <v>8289</v>
      </c>
      <c r="AM728" s="34">
        <v>8289</v>
      </c>
      <c r="AN728" s="34">
        <v>0</v>
      </c>
      <c r="AO728" s="34">
        <v>25150.159293999997</v>
      </c>
      <c r="AP728" s="34">
        <v>25150.159293999997</v>
      </c>
      <c r="AQ728" s="34">
        <v>0</v>
      </c>
      <c r="AR728" s="34">
        <v>12850</v>
      </c>
      <c r="AS728" s="34">
        <v>0</v>
      </c>
    </row>
    <row r="729" spans="2:45" s="1" customFormat="1" ht="12.75" x14ac:dyDescent="0.2">
      <c r="B729" s="31" t="s">
        <v>3798</v>
      </c>
      <c r="C729" s="32" t="s">
        <v>1973</v>
      </c>
      <c r="D729" s="31" t="s">
        <v>1974</v>
      </c>
      <c r="E729" s="31" t="s">
        <v>13</v>
      </c>
      <c r="F729" s="31" t="s">
        <v>11</v>
      </c>
      <c r="G729" s="31" t="s">
        <v>18</v>
      </c>
      <c r="H729" s="31" t="s">
        <v>36</v>
      </c>
      <c r="I729" s="31" t="s">
        <v>10</v>
      </c>
      <c r="J729" s="31" t="s">
        <v>22</v>
      </c>
      <c r="K729" s="31" t="s">
        <v>1975</v>
      </c>
      <c r="L729" s="33">
        <v>846</v>
      </c>
      <c r="M729" s="150">
        <v>45968.230477999998</v>
      </c>
      <c r="N729" s="34">
        <v>-40607</v>
      </c>
      <c r="O729" s="34">
        <v>29735.216967859222</v>
      </c>
      <c r="P729" s="30">
        <v>15430.456477999996</v>
      </c>
      <c r="Q729" s="35">
        <v>3139.8848360000002</v>
      </c>
      <c r="R729" s="36">
        <v>0</v>
      </c>
      <c r="S729" s="36">
        <v>720.93293714313404</v>
      </c>
      <c r="T729" s="36">
        <v>9687.8049887296056</v>
      </c>
      <c r="U729" s="37">
        <v>10408.794055025644</v>
      </c>
      <c r="V729" s="38">
        <v>13548.678891025644</v>
      </c>
      <c r="W729" s="34">
        <v>28979.13536902564</v>
      </c>
      <c r="X729" s="34">
        <v>13147.44123100236</v>
      </c>
      <c r="Y729" s="33">
        <v>15831.69413802328</v>
      </c>
      <c r="Z729" s="144">
        <v>0</v>
      </c>
      <c r="AA729" s="34">
        <v>872.26172903557915</v>
      </c>
      <c r="AB729" s="34">
        <v>4411.5736026202485</v>
      </c>
      <c r="AC729" s="34">
        <v>8821.81</v>
      </c>
      <c r="AD729" s="34">
        <v>234.5</v>
      </c>
      <c r="AE729" s="34">
        <v>197.5</v>
      </c>
      <c r="AF729" s="34">
        <v>14537.645331655827</v>
      </c>
      <c r="AG729" s="136">
        <v>5269</v>
      </c>
      <c r="AH729" s="34">
        <v>10069.225999999999</v>
      </c>
      <c r="AI729" s="34">
        <v>0</v>
      </c>
      <c r="AJ729" s="34">
        <v>1794.5</v>
      </c>
      <c r="AK729" s="34">
        <v>1794.5</v>
      </c>
      <c r="AL729" s="34">
        <v>5269</v>
      </c>
      <c r="AM729" s="34">
        <v>8274.7259999999987</v>
      </c>
      <c r="AN729" s="34">
        <v>3005.7259999999987</v>
      </c>
      <c r="AO729" s="34">
        <v>15430.456477999996</v>
      </c>
      <c r="AP729" s="34">
        <v>10630.230477999998</v>
      </c>
      <c r="AQ729" s="34">
        <v>4800.2259999999987</v>
      </c>
      <c r="AR729" s="34">
        <v>-40607</v>
      </c>
      <c r="AS729" s="34">
        <v>0</v>
      </c>
    </row>
    <row r="730" spans="2:45" s="1" customFormat="1" ht="12.75" x14ac:dyDescent="0.2">
      <c r="B730" s="31" t="s">
        <v>3798</v>
      </c>
      <c r="C730" s="32" t="s">
        <v>1482</v>
      </c>
      <c r="D730" s="31" t="s">
        <v>1483</v>
      </c>
      <c r="E730" s="31" t="s">
        <v>13</v>
      </c>
      <c r="F730" s="31" t="s">
        <v>11</v>
      </c>
      <c r="G730" s="31" t="s">
        <v>18</v>
      </c>
      <c r="H730" s="31" t="s">
        <v>36</v>
      </c>
      <c r="I730" s="31" t="s">
        <v>10</v>
      </c>
      <c r="J730" s="31" t="s">
        <v>12</v>
      </c>
      <c r="K730" s="31" t="s">
        <v>1484</v>
      </c>
      <c r="L730" s="33">
        <v>1081</v>
      </c>
      <c r="M730" s="150">
        <v>26050.273455999999</v>
      </c>
      <c r="N730" s="34">
        <v>-41730</v>
      </c>
      <c r="O730" s="34">
        <v>7697.6444741518426</v>
      </c>
      <c r="P730" s="30">
        <v>999.30080159999852</v>
      </c>
      <c r="Q730" s="35">
        <v>1693.175894</v>
      </c>
      <c r="R730" s="36">
        <v>0</v>
      </c>
      <c r="S730" s="36">
        <v>1164.7791977147331</v>
      </c>
      <c r="T730" s="36">
        <v>5056.0260619752517</v>
      </c>
      <c r="U730" s="37">
        <v>6220.8388054024517</v>
      </c>
      <c r="V730" s="38">
        <v>7914.0146994024517</v>
      </c>
      <c r="W730" s="34">
        <v>8913.3155010024493</v>
      </c>
      <c r="X730" s="34">
        <v>8208.310572266575</v>
      </c>
      <c r="Y730" s="33">
        <v>705.00492873587336</v>
      </c>
      <c r="Z730" s="144">
        <v>0</v>
      </c>
      <c r="AA730" s="34">
        <v>440.249257656753</v>
      </c>
      <c r="AB730" s="34">
        <v>8946.1428955056708</v>
      </c>
      <c r="AC730" s="34">
        <v>4531.24</v>
      </c>
      <c r="AD730" s="34">
        <v>196.5</v>
      </c>
      <c r="AE730" s="34">
        <v>0</v>
      </c>
      <c r="AF730" s="34">
        <v>14114.132153162423</v>
      </c>
      <c r="AG730" s="136">
        <v>14074</v>
      </c>
      <c r="AH730" s="34">
        <v>16679.0273456</v>
      </c>
      <c r="AI730" s="34">
        <v>0</v>
      </c>
      <c r="AJ730" s="34">
        <v>2605.0273456</v>
      </c>
      <c r="AK730" s="34">
        <v>2605.0273456</v>
      </c>
      <c r="AL730" s="34">
        <v>14074</v>
      </c>
      <c r="AM730" s="34">
        <v>14074</v>
      </c>
      <c r="AN730" s="34">
        <v>0</v>
      </c>
      <c r="AO730" s="34">
        <v>999.30080159999852</v>
      </c>
      <c r="AP730" s="34">
        <v>-1605.7265440000015</v>
      </c>
      <c r="AQ730" s="34">
        <v>2605.0273456</v>
      </c>
      <c r="AR730" s="34">
        <v>-41730</v>
      </c>
      <c r="AS730" s="34">
        <v>0</v>
      </c>
    </row>
    <row r="731" spans="2:45" s="1" customFormat="1" ht="12.75" x14ac:dyDescent="0.2">
      <c r="B731" s="31" t="s">
        <v>3798</v>
      </c>
      <c r="C731" s="32" t="s">
        <v>2408</v>
      </c>
      <c r="D731" s="31" t="s">
        <v>2409</v>
      </c>
      <c r="E731" s="31" t="s">
        <v>13</v>
      </c>
      <c r="F731" s="31" t="s">
        <v>11</v>
      </c>
      <c r="G731" s="31" t="s">
        <v>18</v>
      </c>
      <c r="H731" s="31" t="s">
        <v>36</v>
      </c>
      <c r="I731" s="31" t="s">
        <v>10</v>
      </c>
      <c r="J731" s="31" t="s">
        <v>21</v>
      </c>
      <c r="K731" s="31" t="s">
        <v>2410</v>
      </c>
      <c r="L731" s="33">
        <v>12611</v>
      </c>
      <c r="M731" s="150">
        <v>624485.570847</v>
      </c>
      <c r="N731" s="34">
        <v>-389475.94</v>
      </c>
      <c r="O731" s="34">
        <v>204466.2627373889</v>
      </c>
      <c r="P731" s="30">
        <v>386712.18793169991</v>
      </c>
      <c r="Q731" s="35">
        <v>33242.430604000001</v>
      </c>
      <c r="R731" s="36">
        <v>0</v>
      </c>
      <c r="S731" s="36">
        <v>20086.114683436288</v>
      </c>
      <c r="T731" s="36">
        <v>5135.885316563712</v>
      </c>
      <c r="U731" s="37">
        <v>25222.136009716516</v>
      </c>
      <c r="V731" s="38">
        <v>58464.566613716517</v>
      </c>
      <c r="W731" s="34">
        <v>445176.75454541645</v>
      </c>
      <c r="X731" s="34">
        <v>37661.465031436295</v>
      </c>
      <c r="Y731" s="33">
        <v>407515.28951398015</v>
      </c>
      <c r="Z731" s="144">
        <v>8448.5110215531677</v>
      </c>
      <c r="AA731" s="34">
        <v>24403.858926147015</v>
      </c>
      <c r="AB731" s="34">
        <v>128806.4004247672</v>
      </c>
      <c r="AC731" s="34">
        <v>52861.69</v>
      </c>
      <c r="AD731" s="34">
        <v>4369.9809351114782</v>
      </c>
      <c r="AE731" s="34">
        <v>7258.64</v>
      </c>
      <c r="AF731" s="34">
        <v>226149.08130757886</v>
      </c>
      <c r="AG731" s="136">
        <v>282215</v>
      </c>
      <c r="AH731" s="34">
        <v>344663.55708469998</v>
      </c>
      <c r="AI731" s="34">
        <v>0</v>
      </c>
      <c r="AJ731" s="34">
        <v>62448.557084700005</v>
      </c>
      <c r="AK731" s="34">
        <v>62448.557084700005</v>
      </c>
      <c r="AL731" s="34">
        <v>282215</v>
      </c>
      <c r="AM731" s="34">
        <v>282215</v>
      </c>
      <c r="AN731" s="34">
        <v>0</v>
      </c>
      <c r="AO731" s="34">
        <v>386712.18793169991</v>
      </c>
      <c r="AP731" s="34">
        <v>324263.63084699993</v>
      </c>
      <c r="AQ731" s="34">
        <v>62448.557084699976</v>
      </c>
      <c r="AR731" s="34">
        <v>-511920.64000000001</v>
      </c>
      <c r="AS731" s="34">
        <v>122444.70000000001</v>
      </c>
    </row>
    <row r="732" spans="2:45" s="1" customFormat="1" ht="12.75" x14ac:dyDescent="0.2">
      <c r="B732" s="31" t="s">
        <v>3798</v>
      </c>
      <c r="C732" s="32" t="s">
        <v>1073</v>
      </c>
      <c r="D732" s="31" t="s">
        <v>1074</v>
      </c>
      <c r="E732" s="31" t="s">
        <v>13</v>
      </c>
      <c r="F732" s="31" t="s">
        <v>11</v>
      </c>
      <c r="G732" s="31" t="s">
        <v>18</v>
      </c>
      <c r="H732" s="31" t="s">
        <v>36</v>
      </c>
      <c r="I732" s="31" t="s">
        <v>10</v>
      </c>
      <c r="J732" s="31" t="s">
        <v>12</v>
      </c>
      <c r="K732" s="31" t="s">
        <v>1075</v>
      </c>
      <c r="L732" s="33">
        <v>1244</v>
      </c>
      <c r="M732" s="150">
        <v>55231.807012999991</v>
      </c>
      <c r="N732" s="34">
        <v>-63687</v>
      </c>
      <c r="O732" s="34">
        <v>29165.394746774306</v>
      </c>
      <c r="P732" s="30">
        <v>31279.507012999988</v>
      </c>
      <c r="Q732" s="35">
        <v>3667.6159200000002</v>
      </c>
      <c r="R732" s="36">
        <v>0</v>
      </c>
      <c r="S732" s="36">
        <v>1473.3631828577086</v>
      </c>
      <c r="T732" s="36">
        <v>1014.6368171422914</v>
      </c>
      <c r="U732" s="37">
        <v>2488.0134165480408</v>
      </c>
      <c r="V732" s="38">
        <v>6155.6293365480415</v>
      </c>
      <c r="W732" s="34">
        <v>37435.136349548033</v>
      </c>
      <c r="X732" s="34">
        <v>2762.5559678577047</v>
      </c>
      <c r="Y732" s="33">
        <v>34672.580381690328</v>
      </c>
      <c r="Z732" s="144">
        <v>0</v>
      </c>
      <c r="AA732" s="34">
        <v>3967.8685674784147</v>
      </c>
      <c r="AB732" s="34">
        <v>9669.3235499012171</v>
      </c>
      <c r="AC732" s="34">
        <v>5214.49</v>
      </c>
      <c r="AD732" s="34">
        <v>347.5</v>
      </c>
      <c r="AE732" s="34">
        <v>0</v>
      </c>
      <c r="AF732" s="34">
        <v>19199.182117379634</v>
      </c>
      <c r="AG732" s="136">
        <v>46810</v>
      </c>
      <c r="AH732" s="34">
        <v>50852.7</v>
      </c>
      <c r="AI732" s="34">
        <v>0</v>
      </c>
      <c r="AJ732" s="34">
        <v>4042.7000000000003</v>
      </c>
      <c r="AK732" s="34">
        <v>4042.7000000000003</v>
      </c>
      <c r="AL732" s="34">
        <v>46810</v>
      </c>
      <c r="AM732" s="34">
        <v>46810</v>
      </c>
      <c r="AN732" s="34">
        <v>0</v>
      </c>
      <c r="AO732" s="34">
        <v>31279.507012999988</v>
      </c>
      <c r="AP732" s="34">
        <v>27236.807012999987</v>
      </c>
      <c r="AQ732" s="34">
        <v>4042.6999999999971</v>
      </c>
      <c r="AR732" s="34">
        <v>-63687</v>
      </c>
      <c r="AS732" s="34">
        <v>0</v>
      </c>
    </row>
    <row r="733" spans="2:45" s="1" customFormat="1" ht="12.75" x14ac:dyDescent="0.2">
      <c r="B733" s="31" t="s">
        <v>3798</v>
      </c>
      <c r="C733" s="32" t="s">
        <v>873</v>
      </c>
      <c r="D733" s="31" t="s">
        <v>874</v>
      </c>
      <c r="E733" s="31" t="s">
        <v>13</v>
      </c>
      <c r="F733" s="31" t="s">
        <v>11</v>
      </c>
      <c r="G733" s="31" t="s">
        <v>18</v>
      </c>
      <c r="H733" s="31" t="s">
        <v>36</v>
      </c>
      <c r="I733" s="31" t="s">
        <v>10</v>
      </c>
      <c r="J733" s="31" t="s">
        <v>22</v>
      </c>
      <c r="K733" s="31" t="s">
        <v>875</v>
      </c>
      <c r="L733" s="33">
        <v>797</v>
      </c>
      <c r="M733" s="150">
        <v>21187.219516999998</v>
      </c>
      <c r="N733" s="34">
        <v>7203.4</v>
      </c>
      <c r="O733" s="34">
        <v>0</v>
      </c>
      <c r="P733" s="30">
        <v>34999.341468699997</v>
      </c>
      <c r="Q733" s="35">
        <v>1281.870668</v>
      </c>
      <c r="R733" s="36">
        <v>0</v>
      </c>
      <c r="S733" s="36">
        <v>996.44517028609698</v>
      </c>
      <c r="T733" s="36">
        <v>597.55482971390302</v>
      </c>
      <c r="U733" s="37">
        <v>1594.0085956501516</v>
      </c>
      <c r="V733" s="38">
        <v>2875.8792636501516</v>
      </c>
      <c r="W733" s="34">
        <v>37875.22073235015</v>
      </c>
      <c r="X733" s="34">
        <v>1868.3346942860953</v>
      </c>
      <c r="Y733" s="33">
        <v>36006.886038064054</v>
      </c>
      <c r="Z733" s="144">
        <v>0</v>
      </c>
      <c r="AA733" s="34">
        <v>921.36267668916003</v>
      </c>
      <c r="AB733" s="34">
        <v>5678.402994033765</v>
      </c>
      <c r="AC733" s="34">
        <v>3340.8</v>
      </c>
      <c r="AD733" s="34">
        <v>55</v>
      </c>
      <c r="AE733" s="34">
        <v>0</v>
      </c>
      <c r="AF733" s="34">
        <v>9995.5656707229246</v>
      </c>
      <c r="AG733" s="136">
        <v>8436</v>
      </c>
      <c r="AH733" s="34">
        <v>10003.721951699999</v>
      </c>
      <c r="AI733" s="34">
        <v>551</v>
      </c>
      <c r="AJ733" s="34">
        <v>2118.7219516999999</v>
      </c>
      <c r="AK733" s="34">
        <v>1567.7219516999999</v>
      </c>
      <c r="AL733" s="34">
        <v>7885</v>
      </c>
      <c r="AM733" s="34">
        <v>7885</v>
      </c>
      <c r="AN733" s="34">
        <v>0</v>
      </c>
      <c r="AO733" s="34">
        <v>34999.341468699997</v>
      </c>
      <c r="AP733" s="34">
        <v>33431.619516999999</v>
      </c>
      <c r="AQ733" s="34">
        <v>1567.7219516999976</v>
      </c>
      <c r="AR733" s="34">
        <v>-1051</v>
      </c>
      <c r="AS733" s="34">
        <v>8254.4</v>
      </c>
    </row>
    <row r="734" spans="2:45" s="1" customFormat="1" ht="12.75" x14ac:dyDescent="0.2">
      <c r="B734" s="31" t="s">
        <v>3798</v>
      </c>
      <c r="C734" s="32" t="s">
        <v>297</v>
      </c>
      <c r="D734" s="31" t="s">
        <v>298</v>
      </c>
      <c r="E734" s="31" t="s">
        <v>13</v>
      </c>
      <c r="F734" s="31" t="s">
        <v>11</v>
      </c>
      <c r="G734" s="31" t="s">
        <v>18</v>
      </c>
      <c r="H734" s="31" t="s">
        <v>36</v>
      </c>
      <c r="I734" s="31" t="s">
        <v>10</v>
      </c>
      <c r="J734" s="31" t="s">
        <v>12</v>
      </c>
      <c r="K734" s="31" t="s">
        <v>299</v>
      </c>
      <c r="L734" s="33">
        <v>3153</v>
      </c>
      <c r="M734" s="150">
        <v>115431.863933</v>
      </c>
      <c r="N734" s="34">
        <v>-231352</v>
      </c>
      <c r="O734" s="34">
        <v>212675.04681231809</v>
      </c>
      <c r="P734" s="30">
        <v>-60917.736067000005</v>
      </c>
      <c r="Q734" s="35">
        <v>8225.9936190000008</v>
      </c>
      <c r="R734" s="36">
        <v>60917.736067000005</v>
      </c>
      <c r="S734" s="36">
        <v>4002.6223600015373</v>
      </c>
      <c r="T734" s="36">
        <v>171558.44298657979</v>
      </c>
      <c r="U734" s="37">
        <v>236480.07662628224</v>
      </c>
      <c r="V734" s="38">
        <v>244706.07024528226</v>
      </c>
      <c r="W734" s="34">
        <v>244706.07024528226</v>
      </c>
      <c r="X734" s="34">
        <v>215456.26468331966</v>
      </c>
      <c r="Y734" s="33">
        <v>29249.805561962596</v>
      </c>
      <c r="Z734" s="144">
        <v>0</v>
      </c>
      <c r="AA734" s="34">
        <v>6938.286738071366</v>
      </c>
      <c r="AB734" s="34">
        <v>17605.40177965644</v>
      </c>
      <c r="AC734" s="34">
        <v>13216.47</v>
      </c>
      <c r="AD734" s="34">
        <v>5239.1207598031488</v>
      </c>
      <c r="AE734" s="34">
        <v>0</v>
      </c>
      <c r="AF734" s="34">
        <v>42999.27927753095</v>
      </c>
      <c r="AG734" s="136">
        <v>78039</v>
      </c>
      <c r="AH734" s="34">
        <v>79326.399999999994</v>
      </c>
      <c r="AI734" s="34">
        <v>0</v>
      </c>
      <c r="AJ734" s="34">
        <v>1287.4000000000001</v>
      </c>
      <c r="AK734" s="34">
        <v>1287.4000000000001</v>
      </c>
      <c r="AL734" s="34">
        <v>78039</v>
      </c>
      <c r="AM734" s="34">
        <v>78039</v>
      </c>
      <c r="AN734" s="34">
        <v>0</v>
      </c>
      <c r="AO734" s="34">
        <v>-60917.736067000005</v>
      </c>
      <c r="AP734" s="34">
        <v>-62205.136067000007</v>
      </c>
      <c r="AQ734" s="34">
        <v>1287.4000000000015</v>
      </c>
      <c r="AR734" s="34">
        <v>-231352</v>
      </c>
      <c r="AS734" s="34">
        <v>0</v>
      </c>
    </row>
    <row r="735" spans="2:45" s="1" customFormat="1" ht="12.75" x14ac:dyDescent="0.2">
      <c r="B735" s="31" t="s">
        <v>3798</v>
      </c>
      <c r="C735" s="32" t="s">
        <v>650</v>
      </c>
      <c r="D735" s="31" t="s">
        <v>651</v>
      </c>
      <c r="E735" s="31" t="s">
        <v>13</v>
      </c>
      <c r="F735" s="31" t="s">
        <v>11</v>
      </c>
      <c r="G735" s="31" t="s">
        <v>18</v>
      </c>
      <c r="H735" s="31" t="s">
        <v>36</v>
      </c>
      <c r="I735" s="31" t="s">
        <v>10</v>
      </c>
      <c r="J735" s="31" t="s">
        <v>22</v>
      </c>
      <c r="K735" s="31" t="s">
        <v>652</v>
      </c>
      <c r="L735" s="33">
        <v>531</v>
      </c>
      <c r="M735" s="150">
        <v>29694.974729000001</v>
      </c>
      <c r="N735" s="34">
        <v>-16960</v>
      </c>
      <c r="O735" s="34">
        <v>9982.0940394035006</v>
      </c>
      <c r="P735" s="30">
        <v>24393.074729</v>
      </c>
      <c r="Q735" s="35">
        <v>2207.0027660000001</v>
      </c>
      <c r="R735" s="36">
        <v>0</v>
      </c>
      <c r="S735" s="36">
        <v>440.58139085731204</v>
      </c>
      <c r="T735" s="36">
        <v>621.41860914268796</v>
      </c>
      <c r="U735" s="37">
        <v>1062.0057268384323</v>
      </c>
      <c r="V735" s="38">
        <v>3269.0084928384322</v>
      </c>
      <c r="W735" s="34">
        <v>27662.083221838431</v>
      </c>
      <c r="X735" s="34">
        <v>826.09010785730788</v>
      </c>
      <c r="Y735" s="33">
        <v>26835.993113981123</v>
      </c>
      <c r="Z735" s="144">
        <v>0</v>
      </c>
      <c r="AA735" s="34">
        <v>2891.6660198242284</v>
      </c>
      <c r="AB735" s="34">
        <v>6858.3782490233489</v>
      </c>
      <c r="AC735" s="34">
        <v>2336.2200000000003</v>
      </c>
      <c r="AD735" s="34">
        <v>843.45341510000003</v>
      </c>
      <c r="AE735" s="34">
        <v>0</v>
      </c>
      <c r="AF735" s="34">
        <v>12929.71768394758</v>
      </c>
      <c r="AG735" s="136">
        <v>12613</v>
      </c>
      <c r="AH735" s="34">
        <v>14022.1</v>
      </c>
      <c r="AI735" s="34">
        <v>0</v>
      </c>
      <c r="AJ735" s="34">
        <v>1409.1000000000001</v>
      </c>
      <c r="AK735" s="34">
        <v>1409.1000000000001</v>
      </c>
      <c r="AL735" s="34">
        <v>12613</v>
      </c>
      <c r="AM735" s="34">
        <v>12613</v>
      </c>
      <c r="AN735" s="34">
        <v>0</v>
      </c>
      <c r="AO735" s="34">
        <v>24393.074729</v>
      </c>
      <c r="AP735" s="34">
        <v>22983.974729000001</v>
      </c>
      <c r="AQ735" s="34">
        <v>1409.0999999999985</v>
      </c>
      <c r="AR735" s="34">
        <v>-16960</v>
      </c>
      <c r="AS735" s="34">
        <v>0</v>
      </c>
    </row>
    <row r="736" spans="2:45" s="1" customFormat="1" ht="12.75" x14ac:dyDescent="0.2">
      <c r="B736" s="31" t="s">
        <v>3798</v>
      </c>
      <c r="C736" s="32" t="s">
        <v>2651</v>
      </c>
      <c r="D736" s="31" t="s">
        <v>2652</v>
      </c>
      <c r="E736" s="31" t="s">
        <v>13</v>
      </c>
      <c r="F736" s="31" t="s">
        <v>11</v>
      </c>
      <c r="G736" s="31" t="s">
        <v>18</v>
      </c>
      <c r="H736" s="31" t="s">
        <v>36</v>
      </c>
      <c r="I736" s="31" t="s">
        <v>10</v>
      </c>
      <c r="J736" s="31" t="s">
        <v>12</v>
      </c>
      <c r="K736" s="31" t="s">
        <v>2653</v>
      </c>
      <c r="L736" s="33">
        <v>3601</v>
      </c>
      <c r="M736" s="150">
        <v>143818.70799900001</v>
      </c>
      <c r="N736" s="34">
        <v>-133131</v>
      </c>
      <c r="O736" s="34">
        <v>61239.132773763275</v>
      </c>
      <c r="P736" s="30">
        <v>-7904.0020010000007</v>
      </c>
      <c r="Q736" s="35">
        <v>12621.779071999999</v>
      </c>
      <c r="R736" s="36">
        <v>7904.0020010000007</v>
      </c>
      <c r="S736" s="36">
        <v>6821.4991417169058</v>
      </c>
      <c r="T736" s="36">
        <v>45332.590143687637</v>
      </c>
      <c r="U736" s="37">
        <v>60058.415149855908</v>
      </c>
      <c r="V736" s="38">
        <v>72680.194221855912</v>
      </c>
      <c r="W736" s="34">
        <v>72680.194221855912</v>
      </c>
      <c r="X736" s="34">
        <v>67376.476341480186</v>
      </c>
      <c r="Y736" s="33">
        <v>5303.717880375727</v>
      </c>
      <c r="Z736" s="144">
        <v>0</v>
      </c>
      <c r="AA736" s="34">
        <v>2631.21386039454</v>
      </c>
      <c r="AB736" s="34">
        <v>17220.683718180397</v>
      </c>
      <c r="AC736" s="34">
        <v>15094.36</v>
      </c>
      <c r="AD736" s="34">
        <v>1365.4950375999999</v>
      </c>
      <c r="AE736" s="34">
        <v>0</v>
      </c>
      <c r="AF736" s="34">
        <v>36311.752616174934</v>
      </c>
      <c r="AG736" s="136">
        <v>39196</v>
      </c>
      <c r="AH736" s="34">
        <v>46579.289999999994</v>
      </c>
      <c r="AI736" s="34">
        <v>0</v>
      </c>
      <c r="AJ736" s="34">
        <v>6284.1</v>
      </c>
      <c r="AK736" s="34">
        <v>6284.1</v>
      </c>
      <c r="AL736" s="34">
        <v>39196</v>
      </c>
      <c r="AM736" s="34">
        <v>40295.189999999995</v>
      </c>
      <c r="AN736" s="34">
        <v>1099.1899999999951</v>
      </c>
      <c r="AO736" s="34">
        <v>-7904.0020010000007</v>
      </c>
      <c r="AP736" s="34">
        <v>-15287.292000999996</v>
      </c>
      <c r="AQ736" s="34">
        <v>7383.2899999999954</v>
      </c>
      <c r="AR736" s="34">
        <v>-133131</v>
      </c>
      <c r="AS736" s="34">
        <v>0</v>
      </c>
    </row>
    <row r="737" spans="2:45" s="1" customFormat="1" ht="12.75" x14ac:dyDescent="0.2">
      <c r="B737" s="31" t="s">
        <v>3798</v>
      </c>
      <c r="C737" s="32" t="s">
        <v>2990</v>
      </c>
      <c r="D737" s="31" t="s">
        <v>2991</v>
      </c>
      <c r="E737" s="31" t="s">
        <v>13</v>
      </c>
      <c r="F737" s="31" t="s">
        <v>11</v>
      </c>
      <c r="G737" s="31" t="s">
        <v>18</v>
      </c>
      <c r="H737" s="31" t="s">
        <v>36</v>
      </c>
      <c r="I737" s="31" t="s">
        <v>10</v>
      </c>
      <c r="J737" s="31" t="s">
        <v>22</v>
      </c>
      <c r="K737" s="31" t="s">
        <v>2992</v>
      </c>
      <c r="L737" s="33">
        <v>114</v>
      </c>
      <c r="M737" s="150">
        <v>11536.637747000001</v>
      </c>
      <c r="N737" s="34">
        <v>2009</v>
      </c>
      <c r="O737" s="34">
        <v>0</v>
      </c>
      <c r="P737" s="30">
        <v>14660.671747</v>
      </c>
      <c r="Q737" s="35">
        <v>0</v>
      </c>
      <c r="R737" s="36">
        <v>0</v>
      </c>
      <c r="S737" s="36">
        <v>0</v>
      </c>
      <c r="T737" s="36">
        <v>228</v>
      </c>
      <c r="U737" s="37">
        <v>228.00122949073688</v>
      </c>
      <c r="V737" s="38">
        <v>228.00122949073688</v>
      </c>
      <c r="W737" s="34">
        <v>14888.672976490738</v>
      </c>
      <c r="X737" s="34">
        <v>0</v>
      </c>
      <c r="Y737" s="33">
        <v>14888.672976490738</v>
      </c>
      <c r="Z737" s="144">
        <v>0</v>
      </c>
      <c r="AA737" s="34">
        <v>591.75649868225139</v>
      </c>
      <c r="AB737" s="34">
        <v>1756.1267611358328</v>
      </c>
      <c r="AC737" s="34">
        <v>1615.4099999999999</v>
      </c>
      <c r="AD737" s="34">
        <v>2575.5734115999999</v>
      </c>
      <c r="AE737" s="34">
        <v>0</v>
      </c>
      <c r="AF737" s="34">
        <v>6538.8666714180836</v>
      </c>
      <c r="AG737" s="136">
        <v>0</v>
      </c>
      <c r="AH737" s="34">
        <v>1115.0339999999999</v>
      </c>
      <c r="AI737" s="34">
        <v>0</v>
      </c>
      <c r="AJ737" s="34">
        <v>0</v>
      </c>
      <c r="AK737" s="34">
        <v>0</v>
      </c>
      <c r="AL737" s="34">
        <v>0</v>
      </c>
      <c r="AM737" s="34">
        <v>1115.0339999999999</v>
      </c>
      <c r="AN737" s="34">
        <v>1115.0339999999999</v>
      </c>
      <c r="AO737" s="34">
        <v>14660.671747</v>
      </c>
      <c r="AP737" s="34">
        <v>13545.637747000001</v>
      </c>
      <c r="AQ737" s="34">
        <v>1115.0339999999997</v>
      </c>
      <c r="AR737" s="34">
        <v>2009</v>
      </c>
      <c r="AS737" s="34">
        <v>0</v>
      </c>
    </row>
    <row r="738" spans="2:45" s="1" customFormat="1" ht="12.75" x14ac:dyDescent="0.2">
      <c r="B738" s="31" t="s">
        <v>3798</v>
      </c>
      <c r="C738" s="32" t="s">
        <v>1614</v>
      </c>
      <c r="D738" s="31" t="s">
        <v>1615</v>
      </c>
      <c r="E738" s="31" t="s">
        <v>13</v>
      </c>
      <c r="F738" s="31" t="s">
        <v>11</v>
      </c>
      <c r="G738" s="31" t="s">
        <v>18</v>
      </c>
      <c r="H738" s="31" t="s">
        <v>36</v>
      </c>
      <c r="I738" s="31" t="s">
        <v>10</v>
      </c>
      <c r="J738" s="31" t="s">
        <v>12</v>
      </c>
      <c r="K738" s="31" t="s">
        <v>1616</v>
      </c>
      <c r="L738" s="33">
        <v>3191</v>
      </c>
      <c r="M738" s="150">
        <v>96263.19929400002</v>
      </c>
      <c r="N738" s="34">
        <v>-161852</v>
      </c>
      <c r="O738" s="34">
        <v>70548.940544967525</v>
      </c>
      <c r="P738" s="30">
        <v>95132.19929400002</v>
      </c>
      <c r="Q738" s="35">
        <v>7542.0279209999999</v>
      </c>
      <c r="R738" s="36">
        <v>0</v>
      </c>
      <c r="S738" s="36">
        <v>4118.5932354301531</v>
      </c>
      <c r="T738" s="36">
        <v>2263.4067645698469</v>
      </c>
      <c r="U738" s="37">
        <v>6382.0344149556258</v>
      </c>
      <c r="V738" s="38">
        <v>13924.062335955627</v>
      </c>
      <c r="W738" s="34">
        <v>109056.26162995564</v>
      </c>
      <c r="X738" s="34">
        <v>7722.3623164301389</v>
      </c>
      <c r="Y738" s="33">
        <v>101333.8993135255</v>
      </c>
      <c r="Z738" s="144">
        <v>0</v>
      </c>
      <c r="AA738" s="34">
        <v>6041.1785078746598</v>
      </c>
      <c r="AB738" s="34">
        <v>22018.834499357115</v>
      </c>
      <c r="AC738" s="34">
        <v>13375.76</v>
      </c>
      <c r="AD738" s="34">
        <v>2870.5</v>
      </c>
      <c r="AE738" s="34">
        <v>0</v>
      </c>
      <c r="AF738" s="34">
        <v>44306.273007231779</v>
      </c>
      <c r="AG738" s="136">
        <v>163482</v>
      </c>
      <c r="AH738" s="34">
        <v>171102</v>
      </c>
      <c r="AI738" s="34">
        <v>0</v>
      </c>
      <c r="AJ738" s="34">
        <v>7620</v>
      </c>
      <c r="AK738" s="34">
        <v>7620</v>
      </c>
      <c r="AL738" s="34">
        <v>163482</v>
      </c>
      <c r="AM738" s="34">
        <v>163482</v>
      </c>
      <c r="AN738" s="34">
        <v>0</v>
      </c>
      <c r="AO738" s="34">
        <v>95132.19929400002</v>
      </c>
      <c r="AP738" s="34">
        <v>87512.19929400002</v>
      </c>
      <c r="AQ738" s="34">
        <v>7620</v>
      </c>
      <c r="AR738" s="34">
        <v>-161852</v>
      </c>
      <c r="AS738" s="34">
        <v>0</v>
      </c>
    </row>
    <row r="739" spans="2:45" s="1" customFormat="1" ht="12.75" x14ac:dyDescent="0.2">
      <c r="B739" s="31" t="s">
        <v>3798</v>
      </c>
      <c r="C739" s="32" t="s">
        <v>1371</v>
      </c>
      <c r="D739" s="31" t="s">
        <v>1372</v>
      </c>
      <c r="E739" s="31" t="s">
        <v>13</v>
      </c>
      <c r="F739" s="31" t="s">
        <v>11</v>
      </c>
      <c r="G739" s="31" t="s">
        <v>18</v>
      </c>
      <c r="H739" s="31" t="s">
        <v>36</v>
      </c>
      <c r="I739" s="31" t="s">
        <v>10</v>
      </c>
      <c r="J739" s="31" t="s">
        <v>12</v>
      </c>
      <c r="K739" s="31" t="s">
        <v>1373</v>
      </c>
      <c r="L739" s="33">
        <v>1567</v>
      </c>
      <c r="M739" s="150">
        <v>36123.815384999994</v>
      </c>
      <c r="N739" s="34">
        <v>6345</v>
      </c>
      <c r="O739" s="34">
        <v>0</v>
      </c>
      <c r="P739" s="30">
        <v>24219.54538499999</v>
      </c>
      <c r="Q739" s="35">
        <v>1565.412151</v>
      </c>
      <c r="R739" s="36">
        <v>0</v>
      </c>
      <c r="S739" s="36">
        <v>1788.7114582864015</v>
      </c>
      <c r="T739" s="36">
        <v>1345.2885417135985</v>
      </c>
      <c r="U739" s="37">
        <v>3134.0169001051286</v>
      </c>
      <c r="V739" s="38">
        <v>4699.4290511051286</v>
      </c>
      <c r="W739" s="34">
        <v>28918.97443610512</v>
      </c>
      <c r="X739" s="34">
        <v>3353.8339842864007</v>
      </c>
      <c r="Y739" s="33">
        <v>25565.140451818719</v>
      </c>
      <c r="Z739" s="144">
        <v>0</v>
      </c>
      <c r="AA739" s="34">
        <v>1812.5905683708038</v>
      </c>
      <c r="AB739" s="34">
        <v>8200.2953136295673</v>
      </c>
      <c r="AC739" s="34">
        <v>6568.41</v>
      </c>
      <c r="AD739" s="34">
        <v>966.44075762499995</v>
      </c>
      <c r="AE739" s="34">
        <v>0</v>
      </c>
      <c r="AF739" s="34">
        <v>17547.736639625371</v>
      </c>
      <c r="AG739" s="136">
        <v>9500</v>
      </c>
      <c r="AH739" s="34">
        <v>17534.73</v>
      </c>
      <c r="AI739" s="34">
        <v>0</v>
      </c>
      <c r="AJ739" s="34">
        <v>0</v>
      </c>
      <c r="AK739" s="34">
        <v>0</v>
      </c>
      <c r="AL739" s="34">
        <v>9500</v>
      </c>
      <c r="AM739" s="34">
        <v>17534.73</v>
      </c>
      <c r="AN739" s="34">
        <v>8034.73</v>
      </c>
      <c r="AO739" s="34">
        <v>24219.54538499999</v>
      </c>
      <c r="AP739" s="34">
        <v>16184.815384999991</v>
      </c>
      <c r="AQ739" s="34">
        <v>8034.73</v>
      </c>
      <c r="AR739" s="34">
        <v>6345</v>
      </c>
      <c r="AS739" s="34">
        <v>0</v>
      </c>
    </row>
    <row r="740" spans="2:45" s="1" customFormat="1" ht="12.75" x14ac:dyDescent="0.2">
      <c r="B740" s="31" t="s">
        <v>3798</v>
      </c>
      <c r="C740" s="32" t="s">
        <v>2933</v>
      </c>
      <c r="D740" s="31" t="s">
        <v>2934</v>
      </c>
      <c r="E740" s="31" t="s">
        <v>13</v>
      </c>
      <c r="F740" s="31" t="s">
        <v>11</v>
      </c>
      <c r="G740" s="31" t="s">
        <v>18</v>
      </c>
      <c r="H740" s="31" t="s">
        <v>36</v>
      </c>
      <c r="I740" s="31" t="s">
        <v>10</v>
      </c>
      <c r="J740" s="31" t="s">
        <v>12</v>
      </c>
      <c r="K740" s="31" t="s">
        <v>2935</v>
      </c>
      <c r="L740" s="33">
        <v>3148</v>
      </c>
      <c r="M740" s="150">
        <v>666522.41115300008</v>
      </c>
      <c r="N740" s="34">
        <v>101113</v>
      </c>
      <c r="O740" s="34">
        <v>0</v>
      </c>
      <c r="P740" s="30">
        <v>197849.41115300008</v>
      </c>
      <c r="Q740" s="35">
        <v>996.24935700000003</v>
      </c>
      <c r="R740" s="36">
        <v>0</v>
      </c>
      <c r="S740" s="36">
        <v>0</v>
      </c>
      <c r="T740" s="36">
        <v>6296</v>
      </c>
      <c r="U740" s="37">
        <v>6296.0339512003475</v>
      </c>
      <c r="V740" s="38">
        <v>7292.2833082003472</v>
      </c>
      <c r="W740" s="34">
        <v>205141.69446120042</v>
      </c>
      <c r="X740" s="34">
        <v>0</v>
      </c>
      <c r="Y740" s="33">
        <v>205141.69446120042</v>
      </c>
      <c r="Z740" s="144">
        <v>28429.84761305599</v>
      </c>
      <c r="AA740" s="34">
        <v>40480.983407469481</v>
      </c>
      <c r="AB740" s="34">
        <v>82678.845479312222</v>
      </c>
      <c r="AC740" s="34">
        <v>13195.51</v>
      </c>
      <c r="AD740" s="34">
        <v>18436.115000000002</v>
      </c>
      <c r="AE740" s="34">
        <v>10937.66</v>
      </c>
      <c r="AF740" s="34">
        <v>194158.96149983769</v>
      </c>
      <c r="AG740" s="136">
        <v>59403</v>
      </c>
      <c r="AH740" s="34">
        <v>59403</v>
      </c>
      <c r="AI740" s="34">
        <v>0</v>
      </c>
      <c r="AJ740" s="34">
        <v>0</v>
      </c>
      <c r="AK740" s="34">
        <v>0</v>
      </c>
      <c r="AL740" s="34">
        <v>59403</v>
      </c>
      <c r="AM740" s="34">
        <v>59403</v>
      </c>
      <c r="AN740" s="34">
        <v>0</v>
      </c>
      <c r="AO740" s="34">
        <v>197849.41115300008</v>
      </c>
      <c r="AP740" s="34">
        <v>197849.41115300008</v>
      </c>
      <c r="AQ740" s="34">
        <v>0</v>
      </c>
      <c r="AR740" s="34">
        <v>101113</v>
      </c>
      <c r="AS740" s="34">
        <v>0</v>
      </c>
    </row>
    <row r="741" spans="2:45" s="1" customFormat="1" ht="12.75" x14ac:dyDescent="0.2">
      <c r="B741" s="31" t="s">
        <v>3798</v>
      </c>
      <c r="C741" s="32" t="s">
        <v>3491</v>
      </c>
      <c r="D741" s="31" t="s">
        <v>3492</v>
      </c>
      <c r="E741" s="31" t="s">
        <v>13</v>
      </c>
      <c r="F741" s="31" t="s">
        <v>11</v>
      </c>
      <c r="G741" s="31" t="s">
        <v>18</v>
      </c>
      <c r="H741" s="31" t="s">
        <v>36</v>
      </c>
      <c r="I741" s="31" t="s">
        <v>10</v>
      </c>
      <c r="J741" s="31" t="s">
        <v>22</v>
      </c>
      <c r="K741" s="31" t="s">
        <v>3493</v>
      </c>
      <c r="L741" s="33">
        <v>578</v>
      </c>
      <c r="M741" s="150">
        <v>31433.748521999998</v>
      </c>
      <c r="N741" s="34">
        <v>-21364</v>
      </c>
      <c r="O741" s="34">
        <v>11002.218390833812</v>
      </c>
      <c r="P741" s="30">
        <v>15031.466521999999</v>
      </c>
      <c r="Q741" s="35">
        <v>2057.0905899999998</v>
      </c>
      <c r="R741" s="36">
        <v>0</v>
      </c>
      <c r="S741" s="36">
        <v>869.5821142860483</v>
      </c>
      <c r="T741" s="36">
        <v>286.4178857139517</v>
      </c>
      <c r="U741" s="37">
        <v>1156.0062337337361</v>
      </c>
      <c r="V741" s="38">
        <v>3213.0968237337356</v>
      </c>
      <c r="W741" s="34">
        <v>18244.563345733735</v>
      </c>
      <c r="X741" s="34">
        <v>1630.466464286048</v>
      </c>
      <c r="Y741" s="33">
        <v>16614.096881447687</v>
      </c>
      <c r="Z741" s="144">
        <v>0</v>
      </c>
      <c r="AA741" s="34">
        <v>1105.3281128452109</v>
      </c>
      <c r="AB741" s="34">
        <v>3320.263931466292</v>
      </c>
      <c r="AC741" s="34">
        <v>2422.81</v>
      </c>
      <c r="AD741" s="34">
        <v>163.51376264735998</v>
      </c>
      <c r="AE741" s="34">
        <v>0</v>
      </c>
      <c r="AF741" s="34">
        <v>7011.915806958862</v>
      </c>
      <c r="AG741" s="136">
        <v>0</v>
      </c>
      <c r="AH741" s="34">
        <v>6362.7179999999998</v>
      </c>
      <c r="AI741" s="34">
        <v>0</v>
      </c>
      <c r="AJ741" s="34">
        <v>709.30000000000007</v>
      </c>
      <c r="AK741" s="34">
        <v>709.30000000000007</v>
      </c>
      <c r="AL741" s="34">
        <v>0</v>
      </c>
      <c r="AM741" s="34">
        <v>5653.4179999999997</v>
      </c>
      <c r="AN741" s="34">
        <v>5653.4179999999997</v>
      </c>
      <c r="AO741" s="34">
        <v>15031.466521999999</v>
      </c>
      <c r="AP741" s="34">
        <v>8668.7485219999999</v>
      </c>
      <c r="AQ741" s="34">
        <v>6362.7180000000008</v>
      </c>
      <c r="AR741" s="34">
        <v>-21364</v>
      </c>
      <c r="AS741" s="34">
        <v>0</v>
      </c>
    </row>
    <row r="742" spans="2:45" s="1" customFormat="1" ht="12.75" x14ac:dyDescent="0.2">
      <c r="B742" s="31" t="s">
        <v>3798</v>
      </c>
      <c r="C742" s="32" t="s">
        <v>624</v>
      </c>
      <c r="D742" s="31" t="s">
        <v>625</v>
      </c>
      <c r="E742" s="31" t="s">
        <v>13</v>
      </c>
      <c r="F742" s="31" t="s">
        <v>11</v>
      </c>
      <c r="G742" s="31" t="s">
        <v>18</v>
      </c>
      <c r="H742" s="31" t="s">
        <v>36</v>
      </c>
      <c r="I742" s="31" t="s">
        <v>10</v>
      </c>
      <c r="J742" s="31" t="s">
        <v>21</v>
      </c>
      <c r="K742" s="31" t="s">
        <v>626</v>
      </c>
      <c r="L742" s="33">
        <v>17785</v>
      </c>
      <c r="M742" s="150">
        <v>739250.64411100012</v>
      </c>
      <c r="N742" s="34">
        <v>-1336537</v>
      </c>
      <c r="O742" s="34">
        <v>877177.81599991093</v>
      </c>
      <c r="P742" s="30">
        <v>546775.70852210012</v>
      </c>
      <c r="Q742" s="35">
        <v>90984.560857000004</v>
      </c>
      <c r="R742" s="36">
        <v>0</v>
      </c>
      <c r="S742" s="36">
        <v>24208.142994295009</v>
      </c>
      <c r="T742" s="36">
        <v>213485.20035861575</v>
      </c>
      <c r="U742" s="37">
        <v>237694.62511503298</v>
      </c>
      <c r="V742" s="38">
        <v>328679.18597203295</v>
      </c>
      <c r="W742" s="34">
        <v>875454.89449413307</v>
      </c>
      <c r="X742" s="34">
        <v>305989.93985510571</v>
      </c>
      <c r="Y742" s="33">
        <v>569464.95463902736</v>
      </c>
      <c r="Z742" s="144">
        <v>0</v>
      </c>
      <c r="AA742" s="34">
        <v>77673.017966131942</v>
      </c>
      <c r="AB742" s="34">
        <v>234038.49711461068</v>
      </c>
      <c r="AC742" s="34">
        <v>74549.62</v>
      </c>
      <c r="AD742" s="34">
        <v>6392.5550000000003</v>
      </c>
      <c r="AE742" s="34">
        <v>6615.3</v>
      </c>
      <c r="AF742" s="34">
        <v>399268.99008074263</v>
      </c>
      <c r="AG742" s="136">
        <v>1441444</v>
      </c>
      <c r="AH742" s="34">
        <v>1515369.0644111</v>
      </c>
      <c r="AI742" s="34">
        <v>0</v>
      </c>
      <c r="AJ742" s="34">
        <v>73925.064411100015</v>
      </c>
      <c r="AK742" s="34">
        <v>73925.064411100015</v>
      </c>
      <c r="AL742" s="34">
        <v>1441444</v>
      </c>
      <c r="AM742" s="34">
        <v>1441444</v>
      </c>
      <c r="AN742" s="34">
        <v>0</v>
      </c>
      <c r="AO742" s="34">
        <v>546775.70852210012</v>
      </c>
      <c r="AP742" s="34">
        <v>472850.64411100012</v>
      </c>
      <c r="AQ742" s="34">
        <v>73925.0644111</v>
      </c>
      <c r="AR742" s="34">
        <v>-1336537</v>
      </c>
      <c r="AS742" s="34">
        <v>0</v>
      </c>
    </row>
    <row r="743" spans="2:45" s="1" customFormat="1" ht="12.75" x14ac:dyDescent="0.2">
      <c r="B743" s="31" t="s">
        <v>3798</v>
      </c>
      <c r="C743" s="32" t="s">
        <v>1698</v>
      </c>
      <c r="D743" s="31" t="s">
        <v>1699</v>
      </c>
      <c r="E743" s="31" t="s">
        <v>13</v>
      </c>
      <c r="F743" s="31" t="s">
        <v>11</v>
      </c>
      <c r="G743" s="31" t="s">
        <v>18</v>
      </c>
      <c r="H743" s="31" t="s">
        <v>36</v>
      </c>
      <c r="I743" s="31" t="s">
        <v>10</v>
      </c>
      <c r="J743" s="31" t="s">
        <v>12</v>
      </c>
      <c r="K743" s="31" t="s">
        <v>1700</v>
      </c>
      <c r="L743" s="33">
        <v>3470</v>
      </c>
      <c r="M743" s="150">
        <v>98164.300323000003</v>
      </c>
      <c r="N743" s="34">
        <v>-75734</v>
      </c>
      <c r="O743" s="34">
        <v>44973.584314615684</v>
      </c>
      <c r="P743" s="30">
        <v>19792.300323000003</v>
      </c>
      <c r="Q743" s="35">
        <v>5036.3060439999999</v>
      </c>
      <c r="R743" s="36">
        <v>0</v>
      </c>
      <c r="S743" s="36">
        <v>2495.3176960009582</v>
      </c>
      <c r="T743" s="36">
        <v>18479.167903320656</v>
      </c>
      <c r="U743" s="37">
        <v>20974.598704302996</v>
      </c>
      <c r="V743" s="38">
        <v>26010.904748302997</v>
      </c>
      <c r="W743" s="34">
        <v>45803.205071303004</v>
      </c>
      <c r="X743" s="34">
        <v>27007.101611616647</v>
      </c>
      <c r="Y743" s="33">
        <v>18796.103459686357</v>
      </c>
      <c r="Z743" s="144">
        <v>0</v>
      </c>
      <c r="AA743" s="34">
        <v>5167.9329735162664</v>
      </c>
      <c r="AB743" s="34">
        <v>12798.869081728239</v>
      </c>
      <c r="AC743" s="34">
        <v>24953.8</v>
      </c>
      <c r="AD743" s="34">
        <v>3315.2329663999999</v>
      </c>
      <c r="AE743" s="34">
        <v>67</v>
      </c>
      <c r="AF743" s="34">
        <v>46302.835021644503</v>
      </c>
      <c r="AG743" s="136">
        <v>45188</v>
      </c>
      <c r="AH743" s="34">
        <v>49103</v>
      </c>
      <c r="AI743" s="34">
        <v>0</v>
      </c>
      <c r="AJ743" s="34">
        <v>3915</v>
      </c>
      <c r="AK743" s="34">
        <v>3915</v>
      </c>
      <c r="AL743" s="34">
        <v>45188</v>
      </c>
      <c r="AM743" s="34">
        <v>45188</v>
      </c>
      <c r="AN743" s="34">
        <v>0</v>
      </c>
      <c r="AO743" s="34">
        <v>19792.300323000003</v>
      </c>
      <c r="AP743" s="34">
        <v>15877.300323000003</v>
      </c>
      <c r="AQ743" s="34">
        <v>3915</v>
      </c>
      <c r="AR743" s="34">
        <v>-75734</v>
      </c>
      <c r="AS743" s="34">
        <v>0</v>
      </c>
    </row>
    <row r="744" spans="2:45" s="1" customFormat="1" ht="12.75" x14ac:dyDescent="0.2">
      <c r="B744" s="31" t="s">
        <v>3798</v>
      </c>
      <c r="C744" s="32" t="s">
        <v>861</v>
      </c>
      <c r="D744" s="31" t="s">
        <v>862</v>
      </c>
      <c r="E744" s="31" t="s">
        <v>13</v>
      </c>
      <c r="F744" s="31" t="s">
        <v>11</v>
      </c>
      <c r="G744" s="31" t="s">
        <v>18</v>
      </c>
      <c r="H744" s="31" t="s">
        <v>36</v>
      </c>
      <c r="I744" s="31" t="s">
        <v>10</v>
      </c>
      <c r="J744" s="31" t="s">
        <v>22</v>
      </c>
      <c r="K744" s="31" t="s">
        <v>863</v>
      </c>
      <c r="L744" s="33">
        <v>547</v>
      </c>
      <c r="M744" s="150">
        <v>40145.152094999998</v>
      </c>
      <c r="N744" s="34">
        <v>-43046</v>
      </c>
      <c r="O744" s="34">
        <v>41040.1</v>
      </c>
      <c r="P744" s="30">
        <v>4455.2590949999976</v>
      </c>
      <c r="Q744" s="35">
        <v>3322.9989049999999</v>
      </c>
      <c r="R744" s="36">
        <v>0</v>
      </c>
      <c r="S744" s="36">
        <v>351.81213828584941</v>
      </c>
      <c r="T744" s="36">
        <v>28074.983978627548</v>
      </c>
      <c r="U744" s="37">
        <v>28426.949408503326</v>
      </c>
      <c r="V744" s="38">
        <v>31749.948313503326</v>
      </c>
      <c r="W744" s="34">
        <v>36205.207408503324</v>
      </c>
      <c r="X744" s="34">
        <v>34229.325380285838</v>
      </c>
      <c r="Y744" s="33">
        <v>1975.882028217482</v>
      </c>
      <c r="Z744" s="144">
        <v>0</v>
      </c>
      <c r="AA744" s="34">
        <v>6678.6455467417036</v>
      </c>
      <c r="AB744" s="34">
        <v>4670.2689498668342</v>
      </c>
      <c r="AC744" s="34">
        <v>5928.74</v>
      </c>
      <c r="AD744" s="34">
        <v>147.62674843095988</v>
      </c>
      <c r="AE744" s="34">
        <v>775.75</v>
      </c>
      <c r="AF744" s="34">
        <v>18201.031245039496</v>
      </c>
      <c r="AG744" s="136">
        <v>2747</v>
      </c>
      <c r="AH744" s="34">
        <v>7356.107</v>
      </c>
      <c r="AI744" s="34">
        <v>0</v>
      </c>
      <c r="AJ744" s="34">
        <v>2005.9</v>
      </c>
      <c r="AK744" s="34">
        <v>2005.9</v>
      </c>
      <c r="AL744" s="34">
        <v>2747</v>
      </c>
      <c r="AM744" s="34">
        <v>5350.2069999999994</v>
      </c>
      <c r="AN744" s="34">
        <v>2603.2069999999994</v>
      </c>
      <c r="AO744" s="34">
        <v>4455.2590949999976</v>
      </c>
      <c r="AP744" s="34">
        <v>-153.84790500000236</v>
      </c>
      <c r="AQ744" s="34">
        <v>4609.107</v>
      </c>
      <c r="AR744" s="34">
        <v>-43046</v>
      </c>
      <c r="AS744" s="34">
        <v>0</v>
      </c>
    </row>
    <row r="745" spans="2:45" s="1" customFormat="1" ht="12.75" x14ac:dyDescent="0.2">
      <c r="B745" s="31" t="s">
        <v>3798</v>
      </c>
      <c r="C745" s="32" t="s">
        <v>2468</v>
      </c>
      <c r="D745" s="31" t="s">
        <v>2469</v>
      </c>
      <c r="E745" s="31" t="s">
        <v>13</v>
      </c>
      <c r="F745" s="31" t="s">
        <v>11</v>
      </c>
      <c r="G745" s="31" t="s">
        <v>18</v>
      </c>
      <c r="H745" s="31" t="s">
        <v>36</v>
      </c>
      <c r="I745" s="31" t="s">
        <v>10</v>
      </c>
      <c r="J745" s="31" t="s">
        <v>12</v>
      </c>
      <c r="K745" s="31" t="s">
        <v>2470</v>
      </c>
      <c r="L745" s="33">
        <v>2131</v>
      </c>
      <c r="M745" s="150">
        <v>35699.363340999997</v>
      </c>
      <c r="N745" s="34">
        <v>13205</v>
      </c>
      <c r="O745" s="34">
        <v>0</v>
      </c>
      <c r="P745" s="30">
        <v>23845.253341000003</v>
      </c>
      <c r="Q745" s="35">
        <v>5250.3872819999997</v>
      </c>
      <c r="R745" s="36">
        <v>0</v>
      </c>
      <c r="S745" s="36">
        <v>2352.0287131437603</v>
      </c>
      <c r="T745" s="36">
        <v>1909.9712868562397</v>
      </c>
      <c r="U745" s="37">
        <v>4262.0229828487745</v>
      </c>
      <c r="V745" s="38">
        <v>9512.4102648487751</v>
      </c>
      <c r="W745" s="34">
        <v>33357.663605848778</v>
      </c>
      <c r="X745" s="34">
        <v>4410.0538371437651</v>
      </c>
      <c r="Y745" s="33">
        <v>28947.609768705013</v>
      </c>
      <c r="Z745" s="144">
        <v>0</v>
      </c>
      <c r="AA745" s="34">
        <v>987.72827222639557</v>
      </c>
      <c r="AB745" s="34">
        <v>19328.72386376205</v>
      </c>
      <c r="AC745" s="34">
        <v>8932.5400000000009</v>
      </c>
      <c r="AD745" s="34">
        <v>1059</v>
      </c>
      <c r="AE745" s="34">
        <v>0</v>
      </c>
      <c r="AF745" s="34">
        <v>30307.992135988447</v>
      </c>
      <c r="AG745" s="136">
        <v>0</v>
      </c>
      <c r="AH745" s="34">
        <v>23845.89</v>
      </c>
      <c r="AI745" s="34">
        <v>0</v>
      </c>
      <c r="AJ745" s="34">
        <v>0</v>
      </c>
      <c r="AK745" s="34">
        <v>0</v>
      </c>
      <c r="AL745" s="34">
        <v>0</v>
      </c>
      <c r="AM745" s="34">
        <v>23845.89</v>
      </c>
      <c r="AN745" s="34">
        <v>23845.89</v>
      </c>
      <c r="AO745" s="34">
        <v>23845.253341000003</v>
      </c>
      <c r="AP745" s="34">
        <v>-0.63665899999614339</v>
      </c>
      <c r="AQ745" s="34">
        <v>23845.89</v>
      </c>
      <c r="AR745" s="34">
        <v>13205</v>
      </c>
      <c r="AS745" s="34">
        <v>0</v>
      </c>
    </row>
    <row r="746" spans="2:45" s="1" customFormat="1" ht="12.75" x14ac:dyDescent="0.2">
      <c r="B746" s="31" t="s">
        <v>3798</v>
      </c>
      <c r="C746" s="32" t="s">
        <v>1916</v>
      </c>
      <c r="D746" s="31" t="s">
        <v>1917</v>
      </c>
      <c r="E746" s="31" t="s">
        <v>13</v>
      </c>
      <c r="F746" s="31" t="s">
        <v>11</v>
      </c>
      <c r="G746" s="31" t="s">
        <v>18</v>
      </c>
      <c r="H746" s="31" t="s">
        <v>36</v>
      </c>
      <c r="I746" s="31" t="s">
        <v>10</v>
      </c>
      <c r="J746" s="31" t="s">
        <v>21</v>
      </c>
      <c r="K746" s="31" t="s">
        <v>1918</v>
      </c>
      <c r="L746" s="33">
        <v>11907</v>
      </c>
      <c r="M746" s="150">
        <v>656471.72877299995</v>
      </c>
      <c r="N746" s="34">
        <v>-915394</v>
      </c>
      <c r="O746" s="34">
        <v>535240.52213441487</v>
      </c>
      <c r="P746" s="30">
        <v>159021.72877299995</v>
      </c>
      <c r="Q746" s="35">
        <v>53151.780896999997</v>
      </c>
      <c r="R746" s="36">
        <v>0</v>
      </c>
      <c r="S746" s="36">
        <v>22468.725061722915</v>
      </c>
      <c r="T746" s="36">
        <v>283631.25140365789</v>
      </c>
      <c r="U746" s="37">
        <v>306101.62711049319</v>
      </c>
      <c r="V746" s="38">
        <v>359253.40800749318</v>
      </c>
      <c r="W746" s="34">
        <v>518275.13678049314</v>
      </c>
      <c r="X746" s="34">
        <v>384856.0063841379</v>
      </c>
      <c r="Y746" s="33">
        <v>133419.13039635523</v>
      </c>
      <c r="Z746" s="144">
        <v>0</v>
      </c>
      <c r="AA746" s="34">
        <v>22657.463585956368</v>
      </c>
      <c r="AB746" s="34">
        <v>137622.69908760031</v>
      </c>
      <c r="AC746" s="34">
        <v>49910.73</v>
      </c>
      <c r="AD746" s="34">
        <v>2942.5082838969602</v>
      </c>
      <c r="AE746" s="34">
        <v>17062.61</v>
      </c>
      <c r="AF746" s="34">
        <v>230196.01095745363</v>
      </c>
      <c r="AG746" s="136">
        <v>608683</v>
      </c>
      <c r="AH746" s="34">
        <v>608683</v>
      </c>
      <c r="AI746" s="34">
        <v>186440</v>
      </c>
      <c r="AJ746" s="34">
        <v>186440</v>
      </c>
      <c r="AK746" s="34">
        <v>0</v>
      </c>
      <c r="AL746" s="34">
        <v>422243</v>
      </c>
      <c r="AM746" s="34">
        <v>422243</v>
      </c>
      <c r="AN746" s="34">
        <v>0</v>
      </c>
      <c r="AO746" s="34">
        <v>159021.72877299995</v>
      </c>
      <c r="AP746" s="34">
        <v>159021.72877299995</v>
      </c>
      <c r="AQ746" s="34">
        <v>0</v>
      </c>
      <c r="AR746" s="34">
        <v>-915394</v>
      </c>
      <c r="AS746" s="34">
        <v>0</v>
      </c>
    </row>
    <row r="747" spans="2:45" s="1" customFormat="1" ht="12.75" x14ac:dyDescent="0.2">
      <c r="B747" s="31" t="s">
        <v>3798</v>
      </c>
      <c r="C747" s="32" t="s">
        <v>1728</v>
      </c>
      <c r="D747" s="31" t="s">
        <v>1729</v>
      </c>
      <c r="E747" s="31" t="s">
        <v>13</v>
      </c>
      <c r="F747" s="31" t="s">
        <v>11</v>
      </c>
      <c r="G747" s="31" t="s">
        <v>18</v>
      </c>
      <c r="H747" s="31" t="s">
        <v>36</v>
      </c>
      <c r="I747" s="31" t="s">
        <v>10</v>
      </c>
      <c r="J747" s="31" t="s">
        <v>22</v>
      </c>
      <c r="K747" s="31" t="s">
        <v>1730</v>
      </c>
      <c r="L747" s="33">
        <v>588</v>
      </c>
      <c r="M747" s="150">
        <v>16643.788082999999</v>
      </c>
      <c r="N747" s="34">
        <v>-7644</v>
      </c>
      <c r="O747" s="34">
        <v>5641.299743303869</v>
      </c>
      <c r="P747" s="30">
        <v>8365.7160829999993</v>
      </c>
      <c r="Q747" s="35">
        <v>0</v>
      </c>
      <c r="R747" s="36">
        <v>0</v>
      </c>
      <c r="S747" s="36">
        <v>206.33564800007923</v>
      </c>
      <c r="T747" s="36">
        <v>969.66435199992077</v>
      </c>
      <c r="U747" s="37">
        <v>1176.0063415838006</v>
      </c>
      <c r="V747" s="38">
        <v>1176.0063415838006</v>
      </c>
      <c r="W747" s="34">
        <v>9541.7224245838006</v>
      </c>
      <c r="X747" s="34">
        <v>206.33564800007844</v>
      </c>
      <c r="Y747" s="33">
        <v>9335.3867765837222</v>
      </c>
      <c r="Z747" s="144">
        <v>0</v>
      </c>
      <c r="AA747" s="34">
        <v>1376.9172476689982</v>
      </c>
      <c r="AB747" s="34">
        <v>4379.0946683263364</v>
      </c>
      <c r="AC747" s="34">
        <v>4468.17</v>
      </c>
      <c r="AD747" s="34">
        <v>378</v>
      </c>
      <c r="AE747" s="34">
        <v>412.25</v>
      </c>
      <c r="AF747" s="34">
        <v>11014.431915995334</v>
      </c>
      <c r="AG747" s="136">
        <v>4000</v>
      </c>
      <c r="AH747" s="34">
        <v>6763.927999999999</v>
      </c>
      <c r="AI747" s="34">
        <v>0</v>
      </c>
      <c r="AJ747" s="34">
        <v>1012.7</v>
      </c>
      <c r="AK747" s="34">
        <v>1012.7</v>
      </c>
      <c r="AL747" s="34">
        <v>4000</v>
      </c>
      <c r="AM747" s="34">
        <v>5751.2279999999992</v>
      </c>
      <c r="AN747" s="34">
        <v>1751.2279999999992</v>
      </c>
      <c r="AO747" s="34">
        <v>8365.7160829999993</v>
      </c>
      <c r="AP747" s="34">
        <v>5601.7880830000004</v>
      </c>
      <c r="AQ747" s="34">
        <v>2763.9279999999999</v>
      </c>
      <c r="AR747" s="34">
        <v>-7644</v>
      </c>
      <c r="AS747" s="34">
        <v>0</v>
      </c>
    </row>
    <row r="748" spans="2:45" s="1" customFormat="1" ht="12.75" x14ac:dyDescent="0.2">
      <c r="B748" s="31" t="s">
        <v>3798</v>
      </c>
      <c r="C748" s="32" t="s">
        <v>2954</v>
      </c>
      <c r="D748" s="31" t="s">
        <v>2955</v>
      </c>
      <c r="E748" s="31" t="s">
        <v>13</v>
      </c>
      <c r="F748" s="31" t="s">
        <v>11</v>
      </c>
      <c r="G748" s="31" t="s">
        <v>18</v>
      </c>
      <c r="H748" s="31" t="s">
        <v>36</v>
      </c>
      <c r="I748" s="31" t="s">
        <v>10</v>
      </c>
      <c r="J748" s="31" t="s">
        <v>12</v>
      </c>
      <c r="K748" s="31" t="s">
        <v>2956</v>
      </c>
      <c r="L748" s="33">
        <v>3596</v>
      </c>
      <c r="M748" s="150">
        <v>172934.38213100002</v>
      </c>
      <c r="N748" s="34">
        <v>-168397.9</v>
      </c>
      <c r="O748" s="34">
        <v>81720.804432710458</v>
      </c>
      <c r="P748" s="30">
        <v>63475.082131000032</v>
      </c>
      <c r="Q748" s="35">
        <v>11536.839739999999</v>
      </c>
      <c r="R748" s="36">
        <v>0</v>
      </c>
      <c r="S748" s="36">
        <v>3269.1932274298269</v>
      </c>
      <c r="T748" s="36">
        <v>8028.7962047541823</v>
      </c>
      <c r="U748" s="37">
        <v>11298.050356628535</v>
      </c>
      <c r="V748" s="38">
        <v>22834.890096628536</v>
      </c>
      <c r="W748" s="34">
        <v>86309.972227628576</v>
      </c>
      <c r="X748" s="34">
        <v>15699.163937140256</v>
      </c>
      <c r="Y748" s="33">
        <v>70610.808290488319</v>
      </c>
      <c r="Z748" s="144">
        <v>0</v>
      </c>
      <c r="AA748" s="34">
        <v>5582.4489889115239</v>
      </c>
      <c r="AB748" s="34">
        <v>27995.149088111717</v>
      </c>
      <c r="AC748" s="34">
        <v>15073.4</v>
      </c>
      <c r="AD748" s="34">
        <v>3138</v>
      </c>
      <c r="AE748" s="34">
        <v>0</v>
      </c>
      <c r="AF748" s="34">
        <v>51788.998077023243</v>
      </c>
      <c r="AG748" s="136">
        <v>111042</v>
      </c>
      <c r="AH748" s="34">
        <v>120186.6</v>
      </c>
      <c r="AI748" s="34">
        <v>0</v>
      </c>
      <c r="AJ748" s="34">
        <v>9144.6</v>
      </c>
      <c r="AK748" s="34">
        <v>9144.6</v>
      </c>
      <c r="AL748" s="34">
        <v>111042</v>
      </c>
      <c r="AM748" s="34">
        <v>111042</v>
      </c>
      <c r="AN748" s="34">
        <v>0</v>
      </c>
      <c r="AO748" s="34">
        <v>63475.082131000032</v>
      </c>
      <c r="AP748" s="34">
        <v>54330.482131000033</v>
      </c>
      <c r="AQ748" s="34">
        <v>9144.6000000000058</v>
      </c>
      <c r="AR748" s="34">
        <v>-172635</v>
      </c>
      <c r="AS748" s="34">
        <v>4237.1000000000058</v>
      </c>
    </row>
    <row r="749" spans="2:45" s="1" customFormat="1" ht="12.75" x14ac:dyDescent="0.2">
      <c r="B749" s="31" t="s">
        <v>3798</v>
      </c>
      <c r="C749" s="32" t="s">
        <v>198</v>
      </c>
      <c r="D749" s="31" t="s">
        <v>199</v>
      </c>
      <c r="E749" s="31" t="s">
        <v>13</v>
      </c>
      <c r="F749" s="31" t="s">
        <v>11</v>
      </c>
      <c r="G749" s="31" t="s">
        <v>18</v>
      </c>
      <c r="H749" s="31" t="s">
        <v>36</v>
      </c>
      <c r="I749" s="31" t="s">
        <v>10</v>
      </c>
      <c r="J749" s="31" t="s">
        <v>22</v>
      </c>
      <c r="K749" s="31" t="s">
        <v>200</v>
      </c>
      <c r="L749" s="33">
        <v>790</v>
      </c>
      <c r="M749" s="150">
        <v>30299.961176999997</v>
      </c>
      <c r="N749" s="34">
        <v>5395</v>
      </c>
      <c r="O749" s="34">
        <v>0</v>
      </c>
      <c r="P749" s="30">
        <v>40887.951176999995</v>
      </c>
      <c r="Q749" s="35">
        <v>689.980638</v>
      </c>
      <c r="R749" s="36">
        <v>0</v>
      </c>
      <c r="S749" s="36">
        <v>325.26583771441068</v>
      </c>
      <c r="T749" s="36">
        <v>1254.7341622855893</v>
      </c>
      <c r="U749" s="37">
        <v>1580.0085201551065</v>
      </c>
      <c r="V749" s="38">
        <v>2269.9891581551065</v>
      </c>
      <c r="W749" s="34">
        <v>43157.940335155101</v>
      </c>
      <c r="X749" s="34">
        <v>609.87344571440917</v>
      </c>
      <c r="Y749" s="33">
        <v>42548.066889440692</v>
      </c>
      <c r="Z749" s="144">
        <v>0</v>
      </c>
      <c r="AA749" s="34">
        <v>1160.1164787399046</v>
      </c>
      <c r="AB749" s="34">
        <v>4284.5657152370604</v>
      </c>
      <c r="AC749" s="34">
        <v>3311.45</v>
      </c>
      <c r="AD749" s="34">
        <v>688.20902534999982</v>
      </c>
      <c r="AE749" s="34">
        <v>366.36</v>
      </c>
      <c r="AF749" s="34">
        <v>9810.7012193269657</v>
      </c>
      <c r="AG749" s="136">
        <v>2397</v>
      </c>
      <c r="AH749" s="34">
        <v>7726.9899999999989</v>
      </c>
      <c r="AI749" s="34">
        <v>0</v>
      </c>
      <c r="AJ749" s="34">
        <v>0</v>
      </c>
      <c r="AK749" s="34">
        <v>0</v>
      </c>
      <c r="AL749" s="34">
        <v>2397</v>
      </c>
      <c r="AM749" s="34">
        <v>7726.9899999999989</v>
      </c>
      <c r="AN749" s="34">
        <v>5329.9899999999989</v>
      </c>
      <c r="AO749" s="34">
        <v>40887.951176999995</v>
      </c>
      <c r="AP749" s="34">
        <v>35557.961176999997</v>
      </c>
      <c r="AQ749" s="34">
        <v>5329.989999999998</v>
      </c>
      <c r="AR749" s="34">
        <v>5395</v>
      </c>
      <c r="AS749" s="34">
        <v>0</v>
      </c>
    </row>
    <row r="750" spans="2:45" s="1" customFormat="1" ht="12.75" x14ac:dyDescent="0.2">
      <c r="B750" s="31" t="s">
        <v>3798</v>
      </c>
      <c r="C750" s="32" t="s">
        <v>1955</v>
      </c>
      <c r="D750" s="31" t="s">
        <v>1956</v>
      </c>
      <c r="E750" s="31" t="s">
        <v>13</v>
      </c>
      <c r="F750" s="31" t="s">
        <v>11</v>
      </c>
      <c r="G750" s="31" t="s">
        <v>18</v>
      </c>
      <c r="H750" s="31" t="s">
        <v>36</v>
      </c>
      <c r="I750" s="31" t="s">
        <v>10</v>
      </c>
      <c r="J750" s="31" t="s">
        <v>12</v>
      </c>
      <c r="K750" s="31" t="s">
        <v>1957</v>
      </c>
      <c r="L750" s="33">
        <v>2197</v>
      </c>
      <c r="M750" s="150">
        <v>56003.749225</v>
      </c>
      <c r="N750" s="34">
        <v>-14989</v>
      </c>
      <c r="O750" s="34">
        <v>3142.9342453703393</v>
      </c>
      <c r="P750" s="30">
        <v>62904.179225</v>
      </c>
      <c r="Q750" s="35">
        <v>4270.2246240000004</v>
      </c>
      <c r="R750" s="36">
        <v>0</v>
      </c>
      <c r="S750" s="36">
        <v>3215.9585245726639</v>
      </c>
      <c r="T750" s="36">
        <v>1178.0414754273361</v>
      </c>
      <c r="U750" s="37">
        <v>4394.0236946592013</v>
      </c>
      <c r="V750" s="38">
        <v>8664.2483186592017</v>
      </c>
      <c r="W750" s="34">
        <v>71568.4275436592</v>
      </c>
      <c r="X750" s="34">
        <v>6029.9222335726663</v>
      </c>
      <c r="Y750" s="33">
        <v>65538.505310086533</v>
      </c>
      <c r="Z750" s="144">
        <v>0</v>
      </c>
      <c r="AA750" s="34">
        <v>3591.6902024027072</v>
      </c>
      <c r="AB750" s="34">
        <v>15007.913310401496</v>
      </c>
      <c r="AC750" s="34">
        <v>9209.19</v>
      </c>
      <c r="AD750" s="34">
        <v>2046</v>
      </c>
      <c r="AE750" s="34">
        <v>0</v>
      </c>
      <c r="AF750" s="34">
        <v>29854.793512804201</v>
      </c>
      <c r="AG750" s="136">
        <v>7984</v>
      </c>
      <c r="AH750" s="34">
        <v>29056.43</v>
      </c>
      <c r="AI750" s="34">
        <v>0</v>
      </c>
      <c r="AJ750" s="34">
        <v>4472</v>
      </c>
      <c r="AK750" s="34">
        <v>4472</v>
      </c>
      <c r="AL750" s="34">
        <v>7984</v>
      </c>
      <c r="AM750" s="34">
        <v>24584.43</v>
      </c>
      <c r="AN750" s="34">
        <v>16600.43</v>
      </c>
      <c r="AO750" s="34">
        <v>62904.179225</v>
      </c>
      <c r="AP750" s="34">
        <v>41831.749225</v>
      </c>
      <c r="AQ750" s="34">
        <v>21072.429999999993</v>
      </c>
      <c r="AR750" s="34">
        <v>-14989</v>
      </c>
      <c r="AS750" s="34">
        <v>0</v>
      </c>
    </row>
    <row r="751" spans="2:45" s="1" customFormat="1" ht="12.75" x14ac:dyDescent="0.2">
      <c r="B751" s="31" t="s">
        <v>3798</v>
      </c>
      <c r="C751" s="32" t="s">
        <v>1509</v>
      </c>
      <c r="D751" s="31" t="s">
        <v>1510</v>
      </c>
      <c r="E751" s="31" t="s">
        <v>13</v>
      </c>
      <c r="F751" s="31" t="s">
        <v>11</v>
      </c>
      <c r="G751" s="31" t="s">
        <v>18</v>
      </c>
      <c r="H751" s="31" t="s">
        <v>36</v>
      </c>
      <c r="I751" s="31" t="s">
        <v>10</v>
      </c>
      <c r="J751" s="31" t="s">
        <v>12</v>
      </c>
      <c r="K751" s="31" t="s">
        <v>1511</v>
      </c>
      <c r="L751" s="33">
        <v>3095</v>
      </c>
      <c r="M751" s="150">
        <v>66761.309746000014</v>
      </c>
      <c r="N751" s="34">
        <v>-60681</v>
      </c>
      <c r="O751" s="34">
        <v>12985.75649730125</v>
      </c>
      <c r="P751" s="30">
        <v>21256.440720600018</v>
      </c>
      <c r="Q751" s="35">
        <v>5181.4582220000002</v>
      </c>
      <c r="R751" s="36">
        <v>0</v>
      </c>
      <c r="S751" s="36">
        <v>3842.1902411443325</v>
      </c>
      <c r="T751" s="36">
        <v>2347.8097588556675</v>
      </c>
      <c r="U751" s="37">
        <v>6190.0333795950055</v>
      </c>
      <c r="V751" s="38">
        <v>11371.491601595006</v>
      </c>
      <c r="W751" s="34">
        <v>32627.932322195025</v>
      </c>
      <c r="X751" s="34">
        <v>7204.1067021443341</v>
      </c>
      <c r="Y751" s="33">
        <v>25423.825620050691</v>
      </c>
      <c r="Z751" s="144">
        <v>0</v>
      </c>
      <c r="AA751" s="34">
        <v>538.35592013722578</v>
      </c>
      <c r="AB751" s="34">
        <v>17400.310974895427</v>
      </c>
      <c r="AC751" s="34">
        <v>12973.35</v>
      </c>
      <c r="AD751" s="34">
        <v>495.26564536031998</v>
      </c>
      <c r="AE751" s="34">
        <v>0</v>
      </c>
      <c r="AF751" s="34">
        <v>31407.282540392975</v>
      </c>
      <c r="AG751" s="136">
        <v>38497</v>
      </c>
      <c r="AH751" s="34">
        <v>45173.130974600004</v>
      </c>
      <c r="AI751" s="34">
        <v>0</v>
      </c>
      <c r="AJ751" s="34">
        <v>6676.1309746000015</v>
      </c>
      <c r="AK751" s="34">
        <v>6676.1309746000015</v>
      </c>
      <c r="AL751" s="34">
        <v>38497</v>
      </c>
      <c r="AM751" s="34">
        <v>38497</v>
      </c>
      <c r="AN751" s="34">
        <v>0</v>
      </c>
      <c r="AO751" s="34">
        <v>21256.440720600018</v>
      </c>
      <c r="AP751" s="34">
        <v>14580.309746000017</v>
      </c>
      <c r="AQ751" s="34">
        <v>6676.1309746000006</v>
      </c>
      <c r="AR751" s="34">
        <v>-60681</v>
      </c>
      <c r="AS751" s="34">
        <v>0</v>
      </c>
    </row>
    <row r="752" spans="2:45" s="1" customFormat="1" ht="12.75" x14ac:dyDescent="0.2">
      <c r="B752" s="31" t="s">
        <v>3798</v>
      </c>
      <c r="C752" s="32" t="s">
        <v>2738</v>
      </c>
      <c r="D752" s="31" t="s">
        <v>2739</v>
      </c>
      <c r="E752" s="31" t="s">
        <v>13</v>
      </c>
      <c r="F752" s="31" t="s">
        <v>11</v>
      </c>
      <c r="G752" s="31" t="s">
        <v>18</v>
      </c>
      <c r="H752" s="31" t="s">
        <v>36</v>
      </c>
      <c r="I752" s="31" t="s">
        <v>10</v>
      </c>
      <c r="J752" s="31" t="s">
        <v>14</v>
      </c>
      <c r="K752" s="31" t="s">
        <v>2740</v>
      </c>
      <c r="L752" s="33">
        <v>8638</v>
      </c>
      <c r="M752" s="150">
        <v>326243.06397299998</v>
      </c>
      <c r="N752" s="34">
        <v>-227958.39999999999</v>
      </c>
      <c r="O752" s="34">
        <v>38603.928433366207</v>
      </c>
      <c r="P752" s="30">
        <v>334916.66397300002</v>
      </c>
      <c r="Q752" s="35">
        <v>19436.321924</v>
      </c>
      <c r="R752" s="36">
        <v>0</v>
      </c>
      <c r="S752" s="36">
        <v>12889.524610290664</v>
      </c>
      <c r="T752" s="36">
        <v>4386.475389709336</v>
      </c>
      <c r="U752" s="37">
        <v>17276.093160885834</v>
      </c>
      <c r="V752" s="38">
        <v>36712.415084885833</v>
      </c>
      <c r="W752" s="34">
        <v>371629.07905788586</v>
      </c>
      <c r="X752" s="34">
        <v>24167.858644290653</v>
      </c>
      <c r="Y752" s="33">
        <v>347461.22041359521</v>
      </c>
      <c r="Z752" s="144">
        <v>0</v>
      </c>
      <c r="AA752" s="34">
        <v>13086.152719810218</v>
      </c>
      <c r="AB752" s="34">
        <v>87112.100836259298</v>
      </c>
      <c r="AC752" s="34">
        <v>36208.019999999997</v>
      </c>
      <c r="AD752" s="34">
        <v>5016.7711355499996</v>
      </c>
      <c r="AE752" s="34">
        <v>0</v>
      </c>
      <c r="AF752" s="34">
        <v>141423.04469161949</v>
      </c>
      <c r="AG752" s="136">
        <v>313971</v>
      </c>
      <c r="AH752" s="34">
        <v>313971</v>
      </c>
      <c r="AI752" s="34">
        <v>51000</v>
      </c>
      <c r="AJ752" s="34">
        <v>51000</v>
      </c>
      <c r="AK752" s="34">
        <v>0</v>
      </c>
      <c r="AL752" s="34">
        <v>262971</v>
      </c>
      <c r="AM752" s="34">
        <v>262971</v>
      </c>
      <c r="AN752" s="34">
        <v>0</v>
      </c>
      <c r="AO752" s="34">
        <v>334916.66397300002</v>
      </c>
      <c r="AP752" s="34">
        <v>334916.66397300002</v>
      </c>
      <c r="AQ752" s="34">
        <v>0</v>
      </c>
      <c r="AR752" s="34">
        <v>-235090</v>
      </c>
      <c r="AS752" s="34">
        <v>7131.6000000000058</v>
      </c>
    </row>
    <row r="753" spans="2:45" s="1" customFormat="1" ht="12.75" x14ac:dyDescent="0.2">
      <c r="B753" s="31" t="s">
        <v>3798</v>
      </c>
      <c r="C753" s="32" t="s">
        <v>264</v>
      </c>
      <c r="D753" s="31" t="s">
        <v>265</v>
      </c>
      <c r="E753" s="31" t="s">
        <v>13</v>
      </c>
      <c r="F753" s="31" t="s">
        <v>11</v>
      </c>
      <c r="G753" s="31" t="s">
        <v>18</v>
      </c>
      <c r="H753" s="31" t="s">
        <v>36</v>
      </c>
      <c r="I753" s="31" t="s">
        <v>10</v>
      </c>
      <c r="J753" s="31" t="s">
        <v>12</v>
      </c>
      <c r="K753" s="31" t="s">
        <v>266</v>
      </c>
      <c r="L753" s="33">
        <v>4593</v>
      </c>
      <c r="M753" s="150">
        <v>115199.80929900002</v>
      </c>
      <c r="N753" s="34">
        <v>-11075.4</v>
      </c>
      <c r="O753" s="34">
        <v>2579.142368953811</v>
      </c>
      <c r="P753" s="30">
        <v>97409.009299000027</v>
      </c>
      <c r="Q753" s="35">
        <v>8703.6302749999995</v>
      </c>
      <c r="R753" s="36">
        <v>0</v>
      </c>
      <c r="S753" s="36">
        <v>6710.4093200025773</v>
      </c>
      <c r="T753" s="36">
        <v>2475.5906799974227</v>
      </c>
      <c r="U753" s="37">
        <v>9186.0495355346884</v>
      </c>
      <c r="V753" s="38">
        <v>17889.67981053469</v>
      </c>
      <c r="W753" s="34">
        <v>115298.68910953472</v>
      </c>
      <c r="X753" s="34">
        <v>12582.017475002576</v>
      </c>
      <c r="Y753" s="33">
        <v>102716.67163453215</v>
      </c>
      <c r="Z753" s="144">
        <v>0</v>
      </c>
      <c r="AA753" s="34">
        <v>5147.2122082446467</v>
      </c>
      <c r="AB753" s="34">
        <v>26232.467747525669</v>
      </c>
      <c r="AC753" s="34">
        <v>19252.54</v>
      </c>
      <c r="AD753" s="34">
        <v>1892.8564283457829</v>
      </c>
      <c r="AE753" s="34">
        <v>99.34</v>
      </c>
      <c r="AF753" s="34">
        <v>52624.416384116092</v>
      </c>
      <c r="AG753" s="136">
        <v>82145</v>
      </c>
      <c r="AH753" s="34">
        <v>86881.600000000006</v>
      </c>
      <c r="AI753" s="34">
        <v>630</v>
      </c>
      <c r="AJ753" s="34">
        <v>5366.6</v>
      </c>
      <c r="AK753" s="34">
        <v>4736.6000000000004</v>
      </c>
      <c r="AL753" s="34">
        <v>81515</v>
      </c>
      <c r="AM753" s="34">
        <v>81515</v>
      </c>
      <c r="AN753" s="34">
        <v>0</v>
      </c>
      <c r="AO753" s="34">
        <v>97409.009299000027</v>
      </c>
      <c r="AP753" s="34">
        <v>92672.409299000021</v>
      </c>
      <c r="AQ753" s="34">
        <v>4736.6000000000058</v>
      </c>
      <c r="AR753" s="34">
        <v>-15715</v>
      </c>
      <c r="AS753" s="34">
        <v>4639.6000000000004</v>
      </c>
    </row>
    <row r="754" spans="2:45" s="1" customFormat="1" ht="12.75" x14ac:dyDescent="0.2">
      <c r="B754" s="31" t="s">
        <v>3798</v>
      </c>
      <c r="C754" s="32" t="s">
        <v>927</v>
      </c>
      <c r="D754" s="31" t="s">
        <v>928</v>
      </c>
      <c r="E754" s="31" t="s">
        <v>13</v>
      </c>
      <c r="F754" s="31" t="s">
        <v>11</v>
      </c>
      <c r="G754" s="31" t="s">
        <v>18</v>
      </c>
      <c r="H754" s="31" t="s">
        <v>36</v>
      </c>
      <c r="I754" s="31" t="s">
        <v>10</v>
      </c>
      <c r="J754" s="31" t="s">
        <v>22</v>
      </c>
      <c r="K754" s="31" t="s">
        <v>929</v>
      </c>
      <c r="L754" s="33">
        <v>401</v>
      </c>
      <c r="M754" s="150">
        <v>31758.834466000004</v>
      </c>
      <c r="N754" s="34">
        <v>-23448.2</v>
      </c>
      <c r="O754" s="34">
        <v>21233.608420749864</v>
      </c>
      <c r="P754" s="30">
        <v>8667.7344660000017</v>
      </c>
      <c r="Q754" s="35">
        <v>993.37175999999999</v>
      </c>
      <c r="R754" s="36">
        <v>0</v>
      </c>
      <c r="S754" s="36">
        <v>337.71987200012967</v>
      </c>
      <c r="T754" s="36">
        <v>9768.7941913469513</v>
      </c>
      <c r="U754" s="37">
        <v>10106.568562756829</v>
      </c>
      <c r="V754" s="38">
        <v>11099.940322756829</v>
      </c>
      <c r="W754" s="34">
        <v>19767.674788756831</v>
      </c>
      <c r="X754" s="34">
        <v>12501.231842749992</v>
      </c>
      <c r="Y754" s="33">
        <v>7266.4429460068386</v>
      </c>
      <c r="Z754" s="144">
        <v>0</v>
      </c>
      <c r="AA754" s="34">
        <v>5633.4293974405919</v>
      </c>
      <c r="AB754" s="34">
        <v>2811.167759331935</v>
      </c>
      <c r="AC754" s="34">
        <v>2283.13</v>
      </c>
      <c r="AD754" s="34">
        <v>0</v>
      </c>
      <c r="AE754" s="34">
        <v>363.28</v>
      </c>
      <c r="AF754" s="34">
        <v>11091.007156772526</v>
      </c>
      <c r="AG754" s="136">
        <v>5521</v>
      </c>
      <c r="AH754" s="34">
        <v>7241.1</v>
      </c>
      <c r="AI754" s="34">
        <v>0</v>
      </c>
      <c r="AJ754" s="34">
        <v>1720.1000000000001</v>
      </c>
      <c r="AK754" s="34">
        <v>1720.1000000000001</v>
      </c>
      <c r="AL754" s="34">
        <v>5521</v>
      </c>
      <c r="AM754" s="34">
        <v>5521</v>
      </c>
      <c r="AN754" s="34">
        <v>0</v>
      </c>
      <c r="AO754" s="34">
        <v>8667.7344660000017</v>
      </c>
      <c r="AP754" s="34">
        <v>6947.6344660000013</v>
      </c>
      <c r="AQ754" s="34">
        <v>1720.1000000000004</v>
      </c>
      <c r="AR754" s="34">
        <v>-23448.2</v>
      </c>
      <c r="AS754" s="34">
        <v>0</v>
      </c>
    </row>
    <row r="755" spans="2:45" s="1" customFormat="1" ht="12.75" x14ac:dyDescent="0.2">
      <c r="B755" s="31" t="s">
        <v>3798</v>
      </c>
      <c r="C755" s="32" t="s">
        <v>2816</v>
      </c>
      <c r="D755" s="31" t="s">
        <v>2817</v>
      </c>
      <c r="E755" s="31" t="s">
        <v>13</v>
      </c>
      <c r="F755" s="31" t="s">
        <v>11</v>
      </c>
      <c r="G755" s="31" t="s">
        <v>18</v>
      </c>
      <c r="H755" s="31" t="s">
        <v>36</v>
      </c>
      <c r="I755" s="31" t="s">
        <v>10</v>
      </c>
      <c r="J755" s="31" t="s">
        <v>22</v>
      </c>
      <c r="K755" s="31" t="s">
        <v>2818</v>
      </c>
      <c r="L755" s="33">
        <v>440</v>
      </c>
      <c r="M755" s="150">
        <v>16566.762653999998</v>
      </c>
      <c r="N755" s="34">
        <v>-1059</v>
      </c>
      <c r="O755" s="34">
        <v>50.96780349603398</v>
      </c>
      <c r="P755" s="30">
        <v>18451.602653999998</v>
      </c>
      <c r="Q755" s="35">
        <v>1017.358341</v>
      </c>
      <c r="R755" s="36">
        <v>0</v>
      </c>
      <c r="S755" s="36">
        <v>710.27215200027274</v>
      </c>
      <c r="T755" s="36">
        <v>169.72784799972726</v>
      </c>
      <c r="U755" s="37">
        <v>880.00474540284404</v>
      </c>
      <c r="V755" s="38">
        <v>1897.3630864028441</v>
      </c>
      <c r="W755" s="34">
        <v>20348.965740402844</v>
      </c>
      <c r="X755" s="34">
        <v>1331.7602850002768</v>
      </c>
      <c r="Y755" s="33">
        <v>19017.205455402567</v>
      </c>
      <c r="Z755" s="144">
        <v>0</v>
      </c>
      <c r="AA755" s="34">
        <v>515.8378769355669</v>
      </c>
      <c r="AB755" s="34">
        <v>2740.5689799445336</v>
      </c>
      <c r="AC755" s="34">
        <v>1844.35</v>
      </c>
      <c r="AD755" s="34">
        <v>756.7046171999998</v>
      </c>
      <c r="AE755" s="34">
        <v>0</v>
      </c>
      <c r="AF755" s="34">
        <v>5857.4614740800998</v>
      </c>
      <c r="AG755" s="136">
        <v>0</v>
      </c>
      <c r="AH755" s="34">
        <v>5216.8399999999992</v>
      </c>
      <c r="AI755" s="34">
        <v>0</v>
      </c>
      <c r="AJ755" s="34">
        <v>913.2</v>
      </c>
      <c r="AK755" s="34">
        <v>913.2</v>
      </c>
      <c r="AL755" s="34">
        <v>0</v>
      </c>
      <c r="AM755" s="34">
        <v>4303.6399999999994</v>
      </c>
      <c r="AN755" s="34">
        <v>4303.6399999999994</v>
      </c>
      <c r="AO755" s="34">
        <v>18451.602653999998</v>
      </c>
      <c r="AP755" s="34">
        <v>13234.762653999998</v>
      </c>
      <c r="AQ755" s="34">
        <v>5216.84</v>
      </c>
      <c r="AR755" s="34">
        <v>-1059</v>
      </c>
      <c r="AS755" s="34">
        <v>0</v>
      </c>
    </row>
    <row r="756" spans="2:45" s="1" customFormat="1" ht="12.75" x14ac:dyDescent="0.2">
      <c r="B756" s="31" t="s">
        <v>3798</v>
      </c>
      <c r="C756" s="32" t="s">
        <v>1907</v>
      </c>
      <c r="D756" s="31" t="s">
        <v>1908</v>
      </c>
      <c r="E756" s="31" t="s">
        <v>13</v>
      </c>
      <c r="F756" s="31" t="s">
        <v>11</v>
      </c>
      <c r="G756" s="31" t="s">
        <v>18</v>
      </c>
      <c r="H756" s="31" t="s">
        <v>36</v>
      </c>
      <c r="I756" s="31" t="s">
        <v>10</v>
      </c>
      <c r="J756" s="31" t="s">
        <v>14</v>
      </c>
      <c r="K756" s="31" t="s">
        <v>1909</v>
      </c>
      <c r="L756" s="33">
        <v>8578</v>
      </c>
      <c r="M756" s="150">
        <v>249477.59706599999</v>
      </c>
      <c r="N756" s="34">
        <v>-359840</v>
      </c>
      <c r="O756" s="34">
        <v>222662.69249352149</v>
      </c>
      <c r="P756" s="30">
        <v>44663.597065999988</v>
      </c>
      <c r="Q756" s="35">
        <v>26183.022767999999</v>
      </c>
      <c r="R756" s="36">
        <v>0</v>
      </c>
      <c r="S756" s="36">
        <v>12648.499667433429</v>
      </c>
      <c r="T756" s="36">
        <v>135680.46244891308</v>
      </c>
      <c r="U756" s="37">
        <v>148329.76198075412</v>
      </c>
      <c r="V756" s="38">
        <v>174512.78474875411</v>
      </c>
      <c r="W756" s="34">
        <v>219176.3818147541</v>
      </c>
      <c r="X756" s="34">
        <v>186599.44674495494</v>
      </c>
      <c r="Y756" s="33">
        <v>32576.935069799161</v>
      </c>
      <c r="Z756" s="144">
        <v>0</v>
      </c>
      <c r="AA756" s="34">
        <v>10588.160018540537</v>
      </c>
      <c r="AB756" s="34">
        <v>88027.755723092298</v>
      </c>
      <c r="AC756" s="34">
        <v>35956.51</v>
      </c>
      <c r="AD756" s="34">
        <v>2571</v>
      </c>
      <c r="AE756" s="34">
        <v>0</v>
      </c>
      <c r="AF756" s="34">
        <v>137143.42574163285</v>
      </c>
      <c r="AG756" s="136">
        <v>199431</v>
      </c>
      <c r="AH756" s="34">
        <v>213681</v>
      </c>
      <c r="AI756" s="34">
        <v>0</v>
      </c>
      <c r="AJ756" s="34">
        <v>14250</v>
      </c>
      <c r="AK756" s="34">
        <v>14250</v>
      </c>
      <c r="AL756" s="34">
        <v>199431</v>
      </c>
      <c r="AM756" s="34">
        <v>199431</v>
      </c>
      <c r="AN756" s="34">
        <v>0</v>
      </c>
      <c r="AO756" s="34">
        <v>44663.597065999988</v>
      </c>
      <c r="AP756" s="34">
        <v>30413.597065999988</v>
      </c>
      <c r="AQ756" s="34">
        <v>14250</v>
      </c>
      <c r="AR756" s="34">
        <v>-359840</v>
      </c>
      <c r="AS756" s="34">
        <v>0</v>
      </c>
    </row>
    <row r="757" spans="2:45" s="1" customFormat="1" ht="12.75" x14ac:dyDescent="0.2">
      <c r="B757" s="31" t="s">
        <v>3798</v>
      </c>
      <c r="C757" s="32" t="s">
        <v>1214</v>
      </c>
      <c r="D757" s="31" t="s">
        <v>1215</v>
      </c>
      <c r="E757" s="31" t="s">
        <v>13</v>
      </c>
      <c r="F757" s="31" t="s">
        <v>11</v>
      </c>
      <c r="G757" s="31" t="s">
        <v>18</v>
      </c>
      <c r="H757" s="31" t="s">
        <v>36</v>
      </c>
      <c r="I757" s="31" t="s">
        <v>10</v>
      </c>
      <c r="J757" s="31" t="s">
        <v>12</v>
      </c>
      <c r="K757" s="31" t="s">
        <v>1216</v>
      </c>
      <c r="L757" s="33">
        <v>1482</v>
      </c>
      <c r="M757" s="150">
        <v>38774.046029999998</v>
      </c>
      <c r="N757" s="34">
        <v>-10510.669999999998</v>
      </c>
      <c r="O757" s="34">
        <v>6134.9561947315487</v>
      </c>
      <c r="P757" s="30">
        <v>36559.360632999997</v>
      </c>
      <c r="Q757" s="35">
        <v>3108.0747200000001</v>
      </c>
      <c r="R757" s="36">
        <v>0</v>
      </c>
      <c r="S757" s="36">
        <v>1433.5144068576935</v>
      </c>
      <c r="T757" s="36">
        <v>1530.4855931423065</v>
      </c>
      <c r="U757" s="37">
        <v>2964.0159833795792</v>
      </c>
      <c r="V757" s="38">
        <v>6072.0907033795793</v>
      </c>
      <c r="W757" s="34">
        <v>42631.451336379578</v>
      </c>
      <c r="X757" s="34">
        <v>2687.8395128576958</v>
      </c>
      <c r="Y757" s="33">
        <v>39943.611823521882</v>
      </c>
      <c r="Z757" s="144">
        <v>0</v>
      </c>
      <c r="AA757" s="34">
        <v>2412.1670620968694</v>
      </c>
      <c r="AB757" s="34">
        <v>10106.041275015628</v>
      </c>
      <c r="AC757" s="34">
        <v>8526.68</v>
      </c>
      <c r="AD757" s="34">
        <v>1783.45</v>
      </c>
      <c r="AE757" s="34">
        <v>603.98</v>
      </c>
      <c r="AF757" s="34">
        <v>23432.318337112498</v>
      </c>
      <c r="AG757" s="136">
        <v>11386</v>
      </c>
      <c r="AH757" s="34">
        <v>20460.984602999997</v>
      </c>
      <c r="AI757" s="34">
        <v>0</v>
      </c>
      <c r="AJ757" s="34">
        <v>3877.404603</v>
      </c>
      <c r="AK757" s="34">
        <v>3877.404603</v>
      </c>
      <c r="AL757" s="34">
        <v>11386</v>
      </c>
      <c r="AM757" s="34">
        <v>16583.579999999998</v>
      </c>
      <c r="AN757" s="34">
        <v>5197.5799999999981</v>
      </c>
      <c r="AO757" s="34">
        <v>36559.360632999997</v>
      </c>
      <c r="AP757" s="34">
        <v>27484.376029999999</v>
      </c>
      <c r="AQ757" s="34">
        <v>9074.9846029999972</v>
      </c>
      <c r="AR757" s="34">
        <v>-10510.669999999998</v>
      </c>
      <c r="AS757" s="34">
        <v>0</v>
      </c>
    </row>
    <row r="758" spans="2:45" s="1" customFormat="1" ht="12.75" x14ac:dyDescent="0.2">
      <c r="B758" s="31" t="s">
        <v>3798</v>
      </c>
      <c r="C758" s="32" t="s">
        <v>1476</v>
      </c>
      <c r="D758" s="31" t="s">
        <v>1477</v>
      </c>
      <c r="E758" s="31" t="s">
        <v>13</v>
      </c>
      <c r="F758" s="31" t="s">
        <v>11</v>
      </c>
      <c r="G758" s="31" t="s">
        <v>18</v>
      </c>
      <c r="H758" s="31" t="s">
        <v>36</v>
      </c>
      <c r="I758" s="31" t="s">
        <v>10</v>
      </c>
      <c r="J758" s="31" t="s">
        <v>12</v>
      </c>
      <c r="K758" s="31" t="s">
        <v>1478</v>
      </c>
      <c r="L758" s="33">
        <v>1510</v>
      </c>
      <c r="M758" s="150">
        <v>42591.891842999998</v>
      </c>
      <c r="N758" s="34">
        <v>-19541</v>
      </c>
      <c r="O758" s="34">
        <v>0</v>
      </c>
      <c r="P758" s="30">
        <v>36294.291842999999</v>
      </c>
      <c r="Q758" s="35">
        <v>1630.891408</v>
      </c>
      <c r="R758" s="36">
        <v>0</v>
      </c>
      <c r="S758" s="36">
        <v>1311.8108868576467</v>
      </c>
      <c r="T758" s="36">
        <v>1708.1891131423533</v>
      </c>
      <c r="U758" s="37">
        <v>3020.0162853597599</v>
      </c>
      <c r="V758" s="38">
        <v>4650.9076933597598</v>
      </c>
      <c r="W758" s="34">
        <v>40945.19953635976</v>
      </c>
      <c r="X758" s="34">
        <v>2459.6454128576515</v>
      </c>
      <c r="Y758" s="33">
        <v>38485.554123502108</v>
      </c>
      <c r="Z758" s="144">
        <v>0</v>
      </c>
      <c r="AA758" s="34">
        <v>1678.908875759796</v>
      </c>
      <c r="AB758" s="34">
        <v>9464.0261765757095</v>
      </c>
      <c r="AC758" s="34">
        <v>6329.49</v>
      </c>
      <c r="AD758" s="34">
        <v>833</v>
      </c>
      <c r="AE758" s="34">
        <v>788.01</v>
      </c>
      <c r="AF758" s="34">
        <v>19093.435052335506</v>
      </c>
      <c r="AG758" s="136">
        <v>33818</v>
      </c>
      <c r="AH758" s="34">
        <v>34251.4</v>
      </c>
      <c r="AI758" s="34">
        <v>0</v>
      </c>
      <c r="AJ758" s="34">
        <v>433.40000000000003</v>
      </c>
      <c r="AK758" s="34">
        <v>433.40000000000003</v>
      </c>
      <c r="AL758" s="34">
        <v>33818</v>
      </c>
      <c r="AM758" s="34">
        <v>33818</v>
      </c>
      <c r="AN758" s="34">
        <v>0</v>
      </c>
      <c r="AO758" s="34">
        <v>36294.291842999999</v>
      </c>
      <c r="AP758" s="34">
        <v>35860.891842999998</v>
      </c>
      <c r="AQ758" s="34">
        <v>433.40000000000146</v>
      </c>
      <c r="AR758" s="34">
        <v>-28961</v>
      </c>
      <c r="AS758" s="34">
        <v>9420</v>
      </c>
    </row>
    <row r="759" spans="2:45" s="1" customFormat="1" ht="12.75" x14ac:dyDescent="0.2">
      <c r="B759" s="31" t="s">
        <v>3798</v>
      </c>
      <c r="C759" s="32" t="s">
        <v>2642</v>
      </c>
      <c r="D759" s="31" t="s">
        <v>2643</v>
      </c>
      <c r="E759" s="31" t="s">
        <v>13</v>
      </c>
      <c r="F759" s="31" t="s">
        <v>11</v>
      </c>
      <c r="G759" s="31" t="s">
        <v>18</v>
      </c>
      <c r="H759" s="31" t="s">
        <v>36</v>
      </c>
      <c r="I759" s="31" t="s">
        <v>10</v>
      </c>
      <c r="J759" s="31" t="s">
        <v>12</v>
      </c>
      <c r="K759" s="31" t="s">
        <v>2644</v>
      </c>
      <c r="L759" s="33">
        <v>1355</v>
      </c>
      <c r="M759" s="150">
        <v>87205.160352999985</v>
      </c>
      <c r="N759" s="34">
        <v>11476</v>
      </c>
      <c r="O759" s="34">
        <v>0</v>
      </c>
      <c r="P759" s="30">
        <v>120575.96035299999</v>
      </c>
      <c r="Q759" s="35">
        <v>3443.0549999999998</v>
      </c>
      <c r="R759" s="36">
        <v>0</v>
      </c>
      <c r="S759" s="36">
        <v>1568.933884572031</v>
      </c>
      <c r="T759" s="36">
        <v>1141.066115427969</v>
      </c>
      <c r="U759" s="37">
        <v>2710.0146136837584</v>
      </c>
      <c r="V759" s="38">
        <v>6153.0696136837578</v>
      </c>
      <c r="W759" s="34">
        <v>126729.02996668374</v>
      </c>
      <c r="X759" s="34">
        <v>2941.7510335720144</v>
      </c>
      <c r="Y759" s="33">
        <v>123787.27893311172</v>
      </c>
      <c r="Z759" s="144">
        <v>0</v>
      </c>
      <c r="AA759" s="34">
        <v>914.04164571970273</v>
      </c>
      <c r="AB759" s="34">
        <v>9049.1967743526202</v>
      </c>
      <c r="AC759" s="34">
        <v>5679.77</v>
      </c>
      <c r="AD759" s="34">
        <v>1673.5510493749998</v>
      </c>
      <c r="AE759" s="34">
        <v>167.67</v>
      </c>
      <c r="AF759" s="34">
        <v>17484.22946944732</v>
      </c>
      <c r="AG759" s="136">
        <v>23794</v>
      </c>
      <c r="AH759" s="34">
        <v>26162.799999999999</v>
      </c>
      <c r="AI759" s="34">
        <v>0</v>
      </c>
      <c r="AJ759" s="34">
        <v>2368.8000000000002</v>
      </c>
      <c r="AK759" s="34">
        <v>2368.8000000000002</v>
      </c>
      <c r="AL759" s="34">
        <v>23794</v>
      </c>
      <c r="AM759" s="34">
        <v>23794</v>
      </c>
      <c r="AN759" s="34">
        <v>0</v>
      </c>
      <c r="AO759" s="34">
        <v>120575.96035299999</v>
      </c>
      <c r="AP759" s="34">
        <v>118207.16035299998</v>
      </c>
      <c r="AQ759" s="34">
        <v>2368.8000000000029</v>
      </c>
      <c r="AR759" s="34">
        <v>-22320</v>
      </c>
      <c r="AS759" s="34">
        <v>33796</v>
      </c>
    </row>
    <row r="760" spans="2:45" s="1" customFormat="1" ht="12.75" x14ac:dyDescent="0.2">
      <c r="B760" s="31" t="s">
        <v>3798</v>
      </c>
      <c r="C760" s="32" t="s">
        <v>1845</v>
      </c>
      <c r="D760" s="31" t="s">
        <v>1846</v>
      </c>
      <c r="E760" s="31" t="s">
        <v>13</v>
      </c>
      <c r="F760" s="31" t="s">
        <v>11</v>
      </c>
      <c r="G760" s="31" t="s">
        <v>18</v>
      </c>
      <c r="H760" s="31" t="s">
        <v>36</v>
      </c>
      <c r="I760" s="31" t="s">
        <v>10</v>
      </c>
      <c r="J760" s="31" t="s">
        <v>12</v>
      </c>
      <c r="K760" s="31" t="s">
        <v>1847</v>
      </c>
      <c r="L760" s="33">
        <v>1126</v>
      </c>
      <c r="M760" s="150">
        <v>131269.76471600001</v>
      </c>
      <c r="N760" s="34">
        <v>-94226</v>
      </c>
      <c r="O760" s="34">
        <v>61371.055023423658</v>
      </c>
      <c r="P760" s="30">
        <v>62179.964716000002</v>
      </c>
      <c r="Q760" s="35">
        <v>9484.3682260000005</v>
      </c>
      <c r="R760" s="36">
        <v>0</v>
      </c>
      <c r="S760" s="36">
        <v>2536.0555074295457</v>
      </c>
      <c r="T760" s="36">
        <v>-15.351025876439053</v>
      </c>
      <c r="U760" s="37">
        <v>2520.7180744601701</v>
      </c>
      <c r="V760" s="38">
        <v>12005.086300460171</v>
      </c>
      <c r="W760" s="34">
        <v>74185.051016460173</v>
      </c>
      <c r="X760" s="34">
        <v>4755.1040764295612</v>
      </c>
      <c r="Y760" s="33">
        <v>69429.946940030612</v>
      </c>
      <c r="Z760" s="144">
        <v>0</v>
      </c>
      <c r="AA760" s="34">
        <v>1607.8632822476693</v>
      </c>
      <c r="AB760" s="34">
        <v>24424.396937364989</v>
      </c>
      <c r="AC760" s="34">
        <v>4719.87</v>
      </c>
      <c r="AD760" s="34">
        <v>1103.5</v>
      </c>
      <c r="AE760" s="34">
        <v>0</v>
      </c>
      <c r="AF760" s="34">
        <v>31855.630219612656</v>
      </c>
      <c r="AG760" s="136">
        <v>34600</v>
      </c>
      <c r="AH760" s="34">
        <v>37219.199999999997</v>
      </c>
      <c r="AI760" s="34">
        <v>0</v>
      </c>
      <c r="AJ760" s="34">
        <v>2619.2000000000003</v>
      </c>
      <c r="AK760" s="34">
        <v>2619.2000000000003</v>
      </c>
      <c r="AL760" s="34">
        <v>34600</v>
      </c>
      <c r="AM760" s="34">
        <v>34600</v>
      </c>
      <c r="AN760" s="34">
        <v>0</v>
      </c>
      <c r="AO760" s="34">
        <v>62179.964716000002</v>
      </c>
      <c r="AP760" s="34">
        <v>59560.764716000005</v>
      </c>
      <c r="AQ760" s="34">
        <v>2619.1999999999971</v>
      </c>
      <c r="AR760" s="34">
        <v>-94226</v>
      </c>
      <c r="AS760" s="34">
        <v>0</v>
      </c>
    </row>
    <row r="761" spans="2:45" s="1" customFormat="1" ht="12.75" x14ac:dyDescent="0.2">
      <c r="B761" s="31" t="s">
        <v>3798</v>
      </c>
      <c r="C761" s="32" t="s">
        <v>3323</v>
      </c>
      <c r="D761" s="31" t="s">
        <v>3324</v>
      </c>
      <c r="E761" s="31" t="s">
        <v>13</v>
      </c>
      <c r="F761" s="31" t="s">
        <v>11</v>
      </c>
      <c r="G761" s="31" t="s">
        <v>18</v>
      </c>
      <c r="H761" s="31" t="s">
        <v>36</v>
      </c>
      <c r="I761" s="31" t="s">
        <v>10</v>
      </c>
      <c r="J761" s="31" t="s">
        <v>12</v>
      </c>
      <c r="K761" s="31" t="s">
        <v>3325</v>
      </c>
      <c r="L761" s="33">
        <v>1623</v>
      </c>
      <c r="M761" s="150">
        <v>57394.406969999996</v>
      </c>
      <c r="N761" s="34">
        <v>-69878</v>
      </c>
      <c r="O761" s="34">
        <v>30793.96102110613</v>
      </c>
      <c r="P761" s="30">
        <v>30543.706969999999</v>
      </c>
      <c r="Q761" s="35">
        <v>3728.1029800000001</v>
      </c>
      <c r="R761" s="36">
        <v>0</v>
      </c>
      <c r="S761" s="36">
        <v>2100.2490960008067</v>
      </c>
      <c r="T761" s="36">
        <v>1145.7509039991933</v>
      </c>
      <c r="U761" s="37">
        <v>3246.0175040654908</v>
      </c>
      <c r="V761" s="38">
        <v>6974.1204840654909</v>
      </c>
      <c r="W761" s="34">
        <v>37517.827454065489</v>
      </c>
      <c r="X761" s="34">
        <v>3937.9670550008086</v>
      </c>
      <c r="Y761" s="33">
        <v>33579.860399064681</v>
      </c>
      <c r="Z761" s="144">
        <v>0</v>
      </c>
      <c r="AA761" s="34">
        <v>1790.0820051028213</v>
      </c>
      <c r="AB761" s="34">
        <v>20568.460993448014</v>
      </c>
      <c r="AC761" s="34">
        <v>6803.15</v>
      </c>
      <c r="AD761" s="34">
        <v>538.36797679999995</v>
      </c>
      <c r="AE761" s="34">
        <v>0</v>
      </c>
      <c r="AF761" s="34">
        <v>29700.060975350832</v>
      </c>
      <c r="AG761" s="136">
        <v>55076</v>
      </c>
      <c r="AH761" s="34">
        <v>56742.3</v>
      </c>
      <c r="AI761" s="34">
        <v>1096</v>
      </c>
      <c r="AJ761" s="34">
        <v>2762.3</v>
      </c>
      <c r="AK761" s="34">
        <v>1666.3000000000002</v>
      </c>
      <c r="AL761" s="34">
        <v>53980</v>
      </c>
      <c r="AM761" s="34">
        <v>53980</v>
      </c>
      <c r="AN761" s="34">
        <v>0</v>
      </c>
      <c r="AO761" s="34">
        <v>30543.706969999999</v>
      </c>
      <c r="AP761" s="34">
        <v>28877.40697</v>
      </c>
      <c r="AQ761" s="34">
        <v>1666.2999999999993</v>
      </c>
      <c r="AR761" s="34">
        <v>-75758</v>
      </c>
      <c r="AS761" s="34">
        <v>5880</v>
      </c>
    </row>
    <row r="762" spans="2:45" s="1" customFormat="1" ht="12.75" x14ac:dyDescent="0.2">
      <c r="B762" s="31" t="s">
        <v>3798</v>
      </c>
      <c r="C762" s="32" t="s">
        <v>947</v>
      </c>
      <c r="D762" s="31" t="s">
        <v>948</v>
      </c>
      <c r="E762" s="31" t="s">
        <v>13</v>
      </c>
      <c r="F762" s="31" t="s">
        <v>11</v>
      </c>
      <c r="G762" s="31" t="s">
        <v>18</v>
      </c>
      <c r="H762" s="31" t="s">
        <v>36</v>
      </c>
      <c r="I762" s="31" t="s">
        <v>10</v>
      </c>
      <c r="J762" s="31" t="s">
        <v>14</v>
      </c>
      <c r="K762" s="31" t="s">
        <v>949</v>
      </c>
      <c r="L762" s="33">
        <v>5806</v>
      </c>
      <c r="M762" s="150">
        <v>245293.99156699999</v>
      </c>
      <c r="N762" s="34">
        <v>-179106.5</v>
      </c>
      <c r="O762" s="34">
        <v>111547.83405522387</v>
      </c>
      <c r="P762" s="30">
        <v>104878.79156699998</v>
      </c>
      <c r="Q762" s="35">
        <v>12092.067416</v>
      </c>
      <c r="R762" s="36">
        <v>0</v>
      </c>
      <c r="S762" s="36">
        <v>6251.9864640024016</v>
      </c>
      <c r="T762" s="36">
        <v>5360.0135359975984</v>
      </c>
      <c r="U762" s="37">
        <v>11612.062617747528</v>
      </c>
      <c r="V762" s="38">
        <v>23704.130033747526</v>
      </c>
      <c r="W762" s="34">
        <v>128582.9216007475</v>
      </c>
      <c r="X762" s="34">
        <v>11769.937848226284</v>
      </c>
      <c r="Y762" s="33">
        <v>116812.98375252122</v>
      </c>
      <c r="Z762" s="144">
        <v>0</v>
      </c>
      <c r="AA762" s="34">
        <v>36667.568699501746</v>
      </c>
      <c r="AB762" s="34">
        <v>36962.743334545368</v>
      </c>
      <c r="AC762" s="34">
        <v>24337.09</v>
      </c>
      <c r="AD762" s="34">
        <v>5910.0450000000001</v>
      </c>
      <c r="AE762" s="34">
        <v>0</v>
      </c>
      <c r="AF762" s="34">
        <v>103877.44703404712</v>
      </c>
      <c r="AG762" s="136">
        <v>121839</v>
      </c>
      <c r="AH762" s="34">
        <v>132750.29999999999</v>
      </c>
      <c r="AI762" s="34">
        <v>5221</v>
      </c>
      <c r="AJ762" s="34">
        <v>16132.300000000001</v>
      </c>
      <c r="AK762" s="34">
        <v>10911.300000000001</v>
      </c>
      <c r="AL762" s="34">
        <v>116618</v>
      </c>
      <c r="AM762" s="34">
        <v>116618</v>
      </c>
      <c r="AN762" s="34">
        <v>0</v>
      </c>
      <c r="AO762" s="34">
        <v>104878.79156699998</v>
      </c>
      <c r="AP762" s="34">
        <v>93967.491566999975</v>
      </c>
      <c r="AQ762" s="34">
        <v>10911.300000000003</v>
      </c>
      <c r="AR762" s="34">
        <v>-228000</v>
      </c>
      <c r="AS762" s="34">
        <v>48893.5</v>
      </c>
    </row>
    <row r="763" spans="2:45" s="1" customFormat="1" ht="12.75" x14ac:dyDescent="0.2">
      <c r="B763" s="31" t="s">
        <v>3798</v>
      </c>
      <c r="C763" s="32" t="s">
        <v>2078</v>
      </c>
      <c r="D763" s="31" t="s">
        <v>2079</v>
      </c>
      <c r="E763" s="31" t="s">
        <v>13</v>
      </c>
      <c r="F763" s="31" t="s">
        <v>11</v>
      </c>
      <c r="G763" s="31" t="s">
        <v>18</v>
      </c>
      <c r="H763" s="31" t="s">
        <v>36</v>
      </c>
      <c r="I763" s="31" t="s">
        <v>10</v>
      </c>
      <c r="J763" s="31" t="s">
        <v>14</v>
      </c>
      <c r="K763" s="31" t="s">
        <v>2080</v>
      </c>
      <c r="L763" s="33">
        <v>6346</v>
      </c>
      <c r="M763" s="150">
        <v>247292.364382</v>
      </c>
      <c r="N763" s="34">
        <v>-210319</v>
      </c>
      <c r="O763" s="34">
        <v>123587.93816778666</v>
      </c>
      <c r="P763" s="30">
        <v>138712.364382</v>
      </c>
      <c r="Q763" s="35">
        <v>28584.313499</v>
      </c>
      <c r="R763" s="36">
        <v>0</v>
      </c>
      <c r="S763" s="36">
        <v>8803.3097417176668</v>
      </c>
      <c r="T763" s="36">
        <v>3888.6902582823332</v>
      </c>
      <c r="U763" s="37">
        <v>12692.068441651019</v>
      </c>
      <c r="V763" s="38">
        <v>41276.381940651016</v>
      </c>
      <c r="W763" s="34">
        <v>179988.74632265102</v>
      </c>
      <c r="X763" s="34">
        <v>16506.205765717692</v>
      </c>
      <c r="Y763" s="33">
        <v>163482.54055693332</v>
      </c>
      <c r="Z763" s="144">
        <v>0</v>
      </c>
      <c r="AA763" s="34">
        <v>6275.6169849651651</v>
      </c>
      <c r="AB763" s="34">
        <v>49647.419724833686</v>
      </c>
      <c r="AC763" s="34">
        <v>26600.61</v>
      </c>
      <c r="AD763" s="34">
        <v>5057.2914752812503</v>
      </c>
      <c r="AE763" s="34">
        <v>5256.28</v>
      </c>
      <c r="AF763" s="34">
        <v>92837.218185080099</v>
      </c>
      <c r="AG763" s="136">
        <v>162393</v>
      </c>
      <c r="AH763" s="34">
        <v>162393</v>
      </c>
      <c r="AI763" s="34">
        <v>15447</v>
      </c>
      <c r="AJ763" s="34">
        <v>15447</v>
      </c>
      <c r="AK763" s="34">
        <v>0</v>
      </c>
      <c r="AL763" s="34">
        <v>146946</v>
      </c>
      <c r="AM763" s="34">
        <v>146946</v>
      </c>
      <c r="AN763" s="34">
        <v>0</v>
      </c>
      <c r="AO763" s="34">
        <v>138712.364382</v>
      </c>
      <c r="AP763" s="34">
        <v>138712.364382</v>
      </c>
      <c r="AQ763" s="34">
        <v>0</v>
      </c>
      <c r="AR763" s="34">
        <v>-210319</v>
      </c>
      <c r="AS763" s="34">
        <v>0</v>
      </c>
    </row>
    <row r="764" spans="2:45" s="1" customFormat="1" ht="12.75" x14ac:dyDescent="0.2">
      <c r="B764" s="31" t="s">
        <v>3798</v>
      </c>
      <c r="C764" s="32" t="s">
        <v>1782</v>
      </c>
      <c r="D764" s="31" t="s">
        <v>1783</v>
      </c>
      <c r="E764" s="31" t="s">
        <v>13</v>
      </c>
      <c r="F764" s="31" t="s">
        <v>11</v>
      </c>
      <c r="G764" s="31" t="s">
        <v>18</v>
      </c>
      <c r="H764" s="31" t="s">
        <v>36</v>
      </c>
      <c r="I764" s="31" t="s">
        <v>10</v>
      </c>
      <c r="J764" s="31" t="s">
        <v>12</v>
      </c>
      <c r="K764" s="31" t="s">
        <v>1784</v>
      </c>
      <c r="L764" s="33">
        <v>3358</v>
      </c>
      <c r="M764" s="150">
        <v>144031.89389499999</v>
      </c>
      <c r="N764" s="34">
        <v>-66380.399999999994</v>
      </c>
      <c r="O764" s="34">
        <v>0</v>
      </c>
      <c r="P764" s="30">
        <v>101876.49389499999</v>
      </c>
      <c r="Q764" s="35">
        <v>5986.0664589999997</v>
      </c>
      <c r="R764" s="36">
        <v>0</v>
      </c>
      <c r="S764" s="36">
        <v>2618.8520834295773</v>
      </c>
      <c r="T764" s="36">
        <v>4097.1479165704222</v>
      </c>
      <c r="U764" s="37">
        <v>6716.0362160517052</v>
      </c>
      <c r="V764" s="38">
        <v>12702.102675051705</v>
      </c>
      <c r="W764" s="34">
        <v>114578.5965700517</v>
      </c>
      <c r="X764" s="34">
        <v>4910.3476564295706</v>
      </c>
      <c r="Y764" s="33">
        <v>109668.24891362213</v>
      </c>
      <c r="Z764" s="144">
        <v>0</v>
      </c>
      <c r="AA764" s="34">
        <v>3590.6312543433837</v>
      </c>
      <c r="AB764" s="34">
        <v>16268.410580818871</v>
      </c>
      <c r="AC764" s="34">
        <v>14075.77</v>
      </c>
      <c r="AD764" s="34">
        <v>4832.8355061031252</v>
      </c>
      <c r="AE764" s="34">
        <v>424.43</v>
      </c>
      <c r="AF764" s="34">
        <v>39192.07734126538</v>
      </c>
      <c r="AG764" s="136">
        <v>81372</v>
      </c>
      <c r="AH764" s="34">
        <v>81372</v>
      </c>
      <c r="AI764" s="34">
        <v>14830</v>
      </c>
      <c r="AJ764" s="34">
        <v>14830</v>
      </c>
      <c r="AK764" s="34">
        <v>0</v>
      </c>
      <c r="AL764" s="34">
        <v>66542</v>
      </c>
      <c r="AM764" s="34">
        <v>66542</v>
      </c>
      <c r="AN764" s="34">
        <v>0</v>
      </c>
      <c r="AO764" s="34">
        <v>101876.49389499999</v>
      </c>
      <c r="AP764" s="34">
        <v>101876.49389499999</v>
      </c>
      <c r="AQ764" s="34">
        <v>0</v>
      </c>
      <c r="AR764" s="34">
        <v>-66380.399999999994</v>
      </c>
      <c r="AS764" s="34">
        <v>0</v>
      </c>
    </row>
    <row r="765" spans="2:45" s="1" customFormat="1" ht="12.75" x14ac:dyDescent="0.2">
      <c r="B765" s="31" t="s">
        <v>3798</v>
      </c>
      <c r="C765" s="32" t="s">
        <v>1746</v>
      </c>
      <c r="D765" s="31" t="s">
        <v>1747</v>
      </c>
      <c r="E765" s="31" t="s">
        <v>13</v>
      </c>
      <c r="F765" s="31" t="s">
        <v>11</v>
      </c>
      <c r="G765" s="31" t="s">
        <v>18</v>
      </c>
      <c r="H765" s="31" t="s">
        <v>36</v>
      </c>
      <c r="I765" s="31" t="s">
        <v>10</v>
      </c>
      <c r="J765" s="31" t="s">
        <v>14</v>
      </c>
      <c r="K765" s="31" t="s">
        <v>1748</v>
      </c>
      <c r="L765" s="33">
        <v>7411</v>
      </c>
      <c r="M765" s="150">
        <v>389792.832674</v>
      </c>
      <c r="N765" s="34">
        <v>-604309</v>
      </c>
      <c r="O765" s="34">
        <v>384705.25278380583</v>
      </c>
      <c r="P765" s="30">
        <v>9155.8326740000048</v>
      </c>
      <c r="Q765" s="35">
        <v>31358.314582999999</v>
      </c>
      <c r="R765" s="36">
        <v>0</v>
      </c>
      <c r="S765" s="36">
        <v>12167.83758514753</v>
      </c>
      <c r="T765" s="36">
        <v>324970.6740438058</v>
      </c>
      <c r="U765" s="37">
        <v>337140.3296494669</v>
      </c>
      <c r="V765" s="38">
        <v>368498.64423246693</v>
      </c>
      <c r="W765" s="34">
        <v>377654.47690646694</v>
      </c>
      <c r="X765" s="34">
        <v>377652.65888595337</v>
      </c>
      <c r="Y765" s="33">
        <v>1.8180205135722645</v>
      </c>
      <c r="Z765" s="144">
        <v>0</v>
      </c>
      <c r="AA765" s="34">
        <v>18859.200982440037</v>
      </c>
      <c r="AB765" s="34">
        <v>60932.363687292505</v>
      </c>
      <c r="AC765" s="34">
        <v>31064.78</v>
      </c>
      <c r="AD765" s="34">
        <v>3016.6742578149997</v>
      </c>
      <c r="AE765" s="34">
        <v>336.03</v>
      </c>
      <c r="AF765" s="34">
        <v>114209.04892754754</v>
      </c>
      <c r="AG765" s="136">
        <v>311694</v>
      </c>
      <c r="AH765" s="34">
        <v>311694</v>
      </c>
      <c r="AI765" s="34">
        <v>60294</v>
      </c>
      <c r="AJ765" s="34">
        <v>60294</v>
      </c>
      <c r="AK765" s="34">
        <v>0</v>
      </c>
      <c r="AL765" s="34">
        <v>251400</v>
      </c>
      <c r="AM765" s="34">
        <v>251400</v>
      </c>
      <c r="AN765" s="34">
        <v>0</v>
      </c>
      <c r="AO765" s="34">
        <v>9155.8326740000048</v>
      </c>
      <c r="AP765" s="34">
        <v>9155.8326740000048</v>
      </c>
      <c r="AQ765" s="34">
        <v>0</v>
      </c>
      <c r="AR765" s="34">
        <v>-604309</v>
      </c>
      <c r="AS765" s="34">
        <v>0</v>
      </c>
    </row>
    <row r="766" spans="2:45" s="1" customFormat="1" ht="12.75" x14ac:dyDescent="0.2">
      <c r="B766" s="31" t="s">
        <v>3798</v>
      </c>
      <c r="C766" s="32" t="s">
        <v>2483</v>
      </c>
      <c r="D766" s="31" t="s">
        <v>2484</v>
      </c>
      <c r="E766" s="31" t="s">
        <v>13</v>
      </c>
      <c r="F766" s="31" t="s">
        <v>11</v>
      </c>
      <c r="G766" s="31" t="s">
        <v>18</v>
      </c>
      <c r="H766" s="31" t="s">
        <v>36</v>
      </c>
      <c r="I766" s="31" t="s">
        <v>10</v>
      </c>
      <c r="J766" s="31" t="s">
        <v>14</v>
      </c>
      <c r="K766" s="31" t="s">
        <v>2485</v>
      </c>
      <c r="L766" s="33">
        <v>6011</v>
      </c>
      <c r="M766" s="150">
        <v>238006.865017</v>
      </c>
      <c r="N766" s="34">
        <v>-183357</v>
      </c>
      <c r="O766" s="34">
        <v>0</v>
      </c>
      <c r="P766" s="30">
        <v>418369.865017</v>
      </c>
      <c r="Q766" s="35">
        <v>20963.749576999999</v>
      </c>
      <c r="R766" s="36">
        <v>0</v>
      </c>
      <c r="S766" s="36">
        <v>7323.1837474313834</v>
      </c>
      <c r="T766" s="36">
        <v>4698.8162525686166</v>
      </c>
      <c r="U766" s="37">
        <v>12022.064828673854</v>
      </c>
      <c r="V766" s="38">
        <v>32985.814405673853</v>
      </c>
      <c r="W766" s="34">
        <v>451355.67942267389</v>
      </c>
      <c r="X766" s="34">
        <v>13730.969526431465</v>
      </c>
      <c r="Y766" s="33">
        <v>437624.70989624242</v>
      </c>
      <c r="Z766" s="144">
        <v>0</v>
      </c>
      <c r="AA766" s="34">
        <v>6874.0971394758189</v>
      </c>
      <c r="AB766" s="34">
        <v>51064.074885061927</v>
      </c>
      <c r="AC766" s="34">
        <v>25196.39</v>
      </c>
      <c r="AD766" s="34">
        <v>4846.0710237250005</v>
      </c>
      <c r="AE766" s="34">
        <v>1247.43</v>
      </c>
      <c r="AF766" s="34">
        <v>89228.063048262731</v>
      </c>
      <c r="AG766" s="136">
        <v>426181</v>
      </c>
      <c r="AH766" s="34">
        <v>426181</v>
      </c>
      <c r="AI766" s="34">
        <v>204929</v>
      </c>
      <c r="AJ766" s="34">
        <v>204929</v>
      </c>
      <c r="AK766" s="34">
        <v>0</v>
      </c>
      <c r="AL766" s="34">
        <v>221252</v>
      </c>
      <c r="AM766" s="34">
        <v>221252</v>
      </c>
      <c r="AN766" s="34">
        <v>0</v>
      </c>
      <c r="AO766" s="34">
        <v>418369.865017</v>
      </c>
      <c r="AP766" s="34">
        <v>418369.865017</v>
      </c>
      <c r="AQ766" s="34">
        <v>0</v>
      </c>
      <c r="AR766" s="34">
        <v>-183357</v>
      </c>
      <c r="AS766" s="34">
        <v>0</v>
      </c>
    </row>
    <row r="767" spans="2:45" s="1" customFormat="1" ht="12.75" x14ac:dyDescent="0.2">
      <c r="B767" s="31" t="s">
        <v>3798</v>
      </c>
      <c r="C767" s="32" t="s">
        <v>246</v>
      </c>
      <c r="D767" s="31" t="s">
        <v>247</v>
      </c>
      <c r="E767" s="31" t="s">
        <v>13</v>
      </c>
      <c r="F767" s="31" t="s">
        <v>11</v>
      </c>
      <c r="G767" s="31" t="s">
        <v>18</v>
      </c>
      <c r="H767" s="31" t="s">
        <v>36</v>
      </c>
      <c r="I767" s="31" t="s">
        <v>10</v>
      </c>
      <c r="J767" s="31" t="s">
        <v>12</v>
      </c>
      <c r="K767" s="31" t="s">
        <v>248</v>
      </c>
      <c r="L767" s="33">
        <v>1339</v>
      </c>
      <c r="M767" s="150">
        <v>45066.959946000003</v>
      </c>
      <c r="N767" s="34">
        <v>-27559</v>
      </c>
      <c r="O767" s="34">
        <v>6983.2135720179722</v>
      </c>
      <c r="P767" s="30">
        <v>48480.459946000003</v>
      </c>
      <c r="Q767" s="35">
        <v>2561.0525899999998</v>
      </c>
      <c r="R767" s="36">
        <v>0</v>
      </c>
      <c r="S767" s="36">
        <v>1696.8164834292229</v>
      </c>
      <c r="T767" s="36">
        <v>981.1835165707771</v>
      </c>
      <c r="U767" s="37">
        <v>2678.0144411236552</v>
      </c>
      <c r="V767" s="38">
        <v>5239.0670311236554</v>
      </c>
      <c r="W767" s="34">
        <v>53719.526977123656</v>
      </c>
      <c r="X767" s="34">
        <v>3181.5309064292233</v>
      </c>
      <c r="Y767" s="33">
        <v>50537.996070694433</v>
      </c>
      <c r="Z767" s="144">
        <v>0</v>
      </c>
      <c r="AA767" s="34">
        <v>2302.2815268938575</v>
      </c>
      <c r="AB767" s="34">
        <v>8806.5819953572263</v>
      </c>
      <c r="AC767" s="34">
        <v>5612.7</v>
      </c>
      <c r="AD767" s="34">
        <v>68</v>
      </c>
      <c r="AE767" s="34">
        <v>313.39</v>
      </c>
      <c r="AF767" s="34">
        <v>17102.953522251082</v>
      </c>
      <c r="AG767" s="136">
        <v>36481</v>
      </c>
      <c r="AH767" s="34">
        <v>37536.5</v>
      </c>
      <c r="AI767" s="34">
        <v>0</v>
      </c>
      <c r="AJ767" s="34">
        <v>1055.5</v>
      </c>
      <c r="AK767" s="34">
        <v>1055.5</v>
      </c>
      <c r="AL767" s="34">
        <v>36481</v>
      </c>
      <c r="AM767" s="34">
        <v>36481</v>
      </c>
      <c r="AN767" s="34">
        <v>0</v>
      </c>
      <c r="AO767" s="34">
        <v>48480.459946000003</v>
      </c>
      <c r="AP767" s="34">
        <v>47424.959946000003</v>
      </c>
      <c r="AQ767" s="34">
        <v>1055.5</v>
      </c>
      <c r="AR767" s="34">
        <v>-27559</v>
      </c>
      <c r="AS767" s="34">
        <v>0</v>
      </c>
    </row>
    <row r="768" spans="2:45" s="1" customFormat="1" ht="12.75" x14ac:dyDescent="0.2">
      <c r="B768" s="31" t="s">
        <v>3798</v>
      </c>
      <c r="C768" s="32" t="s">
        <v>2426</v>
      </c>
      <c r="D768" s="31" t="s">
        <v>2427</v>
      </c>
      <c r="E768" s="31" t="s">
        <v>13</v>
      </c>
      <c r="F768" s="31" t="s">
        <v>11</v>
      </c>
      <c r="G768" s="31" t="s">
        <v>18</v>
      </c>
      <c r="H768" s="31" t="s">
        <v>36</v>
      </c>
      <c r="I768" s="31" t="s">
        <v>10</v>
      </c>
      <c r="J768" s="31" t="s">
        <v>12</v>
      </c>
      <c r="K768" s="31" t="s">
        <v>2428</v>
      </c>
      <c r="L768" s="33">
        <v>1176</v>
      </c>
      <c r="M768" s="150">
        <v>51875.696461000007</v>
      </c>
      <c r="N768" s="34">
        <v>-31411</v>
      </c>
      <c r="O768" s="34">
        <v>14986.748032507421</v>
      </c>
      <c r="P768" s="30">
        <v>49148.896461000011</v>
      </c>
      <c r="Q768" s="35">
        <v>3585.6012679999999</v>
      </c>
      <c r="R768" s="36">
        <v>0</v>
      </c>
      <c r="S768" s="36">
        <v>2246.4699657151486</v>
      </c>
      <c r="T768" s="36">
        <v>105.53003428485135</v>
      </c>
      <c r="U768" s="37">
        <v>2352.0126831676012</v>
      </c>
      <c r="V768" s="38">
        <v>5937.613951167601</v>
      </c>
      <c r="W768" s="34">
        <v>55086.510412167612</v>
      </c>
      <c r="X768" s="34">
        <v>4212.1311857151522</v>
      </c>
      <c r="Y768" s="33">
        <v>50874.37922645246</v>
      </c>
      <c r="Z768" s="144">
        <v>0</v>
      </c>
      <c r="AA768" s="34">
        <v>2078.8209047186683</v>
      </c>
      <c r="AB768" s="34">
        <v>7873.7660277818513</v>
      </c>
      <c r="AC768" s="34">
        <v>4929.45</v>
      </c>
      <c r="AD768" s="34">
        <v>1367</v>
      </c>
      <c r="AE768" s="34">
        <v>0</v>
      </c>
      <c r="AF768" s="34">
        <v>16249.036932500519</v>
      </c>
      <c r="AG768" s="136">
        <v>28048</v>
      </c>
      <c r="AH768" s="34">
        <v>31540.2</v>
      </c>
      <c r="AI768" s="34">
        <v>0</v>
      </c>
      <c r="AJ768" s="34">
        <v>3492.2000000000003</v>
      </c>
      <c r="AK768" s="34">
        <v>3492.2000000000003</v>
      </c>
      <c r="AL768" s="34">
        <v>28048</v>
      </c>
      <c r="AM768" s="34">
        <v>28048</v>
      </c>
      <c r="AN768" s="34">
        <v>0</v>
      </c>
      <c r="AO768" s="34">
        <v>49148.896461000011</v>
      </c>
      <c r="AP768" s="34">
        <v>45656.696461000014</v>
      </c>
      <c r="AQ768" s="34">
        <v>3492.1999999999971</v>
      </c>
      <c r="AR768" s="34">
        <v>-31411</v>
      </c>
      <c r="AS768" s="34">
        <v>0</v>
      </c>
    </row>
    <row r="769" spans="2:45" s="1" customFormat="1" ht="12.75" x14ac:dyDescent="0.2">
      <c r="B769" s="31" t="s">
        <v>3798</v>
      </c>
      <c r="C769" s="32" t="s">
        <v>3659</v>
      </c>
      <c r="D769" s="31" t="s">
        <v>3660</v>
      </c>
      <c r="E769" s="31" t="s">
        <v>13</v>
      </c>
      <c r="F769" s="31" t="s">
        <v>11</v>
      </c>
      <c r="G769" s="31" t="s">
        <v>18</v>
      </c>
      <c r="H769" s="31" t="s">
        <v>36</v>
      </c>
      <c r="I769" s="31" t="s">
        <v>10</v>
      </c>
      <c r="J769" s="31" t="s">
        <v>14</v>
      </c>
      <c r="K769" s="31" t="s">
        <v>3661</v>
      </c>
      <c r="L769" s="33">
        <v>5645</v>
      </c>
      <c r="M769" s="150">
        <v>186560.73633399996</v>
      </c>
      <c r="N769" s="34">
        <v>68696</v>
      </c>
      <c r="O769" s="34">
        <v>0</v>
      </c>
      <c r="P769" s="30">
        <v>269802.22133399994</v>
      </c>
      <c r="Q769" s="35">
        <v>12410.76326</v>
      </c>
      <c r="R769" s="36">
        <v>0</v>
      </c>
      <c r="S769" s="36">
        <v>7404.6325748599866</v>
      </c>
      <c r="T769" s="36">
        <v>3885.3674251400134</v>
      </c>
      <c r="U769" s="37">
        <v>11290.060881361489</v>
      </c>
      <c r="V769" s="38">
        <v>23700.824141361489</v>
      </c>
      <c r="W769" s="34">
        <v>293503.0454753614</v>
      </c>
      <c r="X769" s="34">
        <v>13883.686077860009</v>
      </c>
      <c r="Y769" s="33">
        <v>279619.35939750139</v>
      </c>
      <c r="Z769" s="144">
        <v>0</v>
      </c>
      <c r="AA769" s="34">
        <v>5747.1081208218975</v>
      </c>
      <c r="AB769" s="34">
        <v>53066.876291979883</v>
      </c>
      <c r="AC769" s="34">
        <v>23662.22</v>
      </c>
      <c r="AD769" s="34">
        <v>5082.7141874461995</v>
      </c>
      <c r="AE769" s="34">
        <v>96.4</v>
      </c>
      <c r="AF769" s="34">
        <v>87655.318600247963</v>
      </c>
      <c r="AG769" s="136">
        <v>23803</v>
      </c>
      <c r="AH769" s="34">
        <v>62055.485000000001</v>
      </c>
      <c r="AI769" s="34">
        <v>0</v>
      </c>
      <c r="AJ769" s="34">
        <v>0</v>
      </c>
      <c r="AK769" s="34">
        <v>0</v>
      </c>
      <c r="AL769" s="34">
        <v>23803</v>
      </c>
      <c r="AM769" s="34">
        <v>62055.485000000001</v>
      </c>
      <c r="AN769" s="34">
        <v>38252.485000000001</v>
      </c>
      <c r="AO769" s="34">
        <v>269802.22133399994</v>
      </c>
      <c r="AP769" s="34">
        <v>231549.73633399996</v>
      </c>
      <c r="AQ769" s="34">
        <v>38252.484999999986</v>
      </c>
      <c r="AR769" s="34">
        <v>68696</v>
      </c>
      <c r="AS769" s="34">
        <v>0</v>
      </c>
    </row>
    <row r="770" spans="2:45" s="1" customFormat="1" ht="12.75" x14ac:dyDescent="0.2">
      <c r="B770" s="31" t="s">
        <v>3798</v>
      </c>
      <c r="C770" s="32" t="s">
        <v>3713</v>
      </c>
      <c r="D770" s="31" t="s">
        <v>3714</v>
      </c>
      <c r="E770" s="31" t="s">
        <v>13</v>
      </c>
      <c r="F770" s="31" t="s">
        <v>11</v>
      </c>
      <c r="G770" s="31" t="s">
        <v>18</v>
      </c>
      <c r="H770" s="31" t="s">
        <v>36</v>
      </c>
      <c r="I770" s="31" t="s">
        <v>10</v>
      </c>
      <c r="J770" s="31" t="s">
        <v>22</v>
      </c>
      <c r="K770" s="31" t="s">
        <v>3715</v>
      </c>
      <c r="L770" s="33">
        <v>274</v>
      </c>
      <c r="M770" s="150">
        <v>20650.168621000001</v>
      </c>
      <c r="N770" s="34">
        <v>-4283</v>
      </c>
      <c r="O770" s="34">
        <v>3982.1</v>
      </c>
      <c r="P770" s="30">
        <v>8111.608621000003</v>
      </c>
      <c r="Q770" s="35">
        <v>0</v>
      </c>
      <c r="R770" s="36">
        <v>0</v>
      </c>
      <c r="S770" s="36">
        <v>0</v>
      </c>
      <c r="T770" s="36">
        <v>548</v>
      </c>
      <c r="U770" s="37">
        <v>548.00295509177101</v>
      </c>
      <c r="V770" s="38">
        <v>548.00295509177101</v>
      </c>
      <c r="W770" s="34">
        <v>8659.6115760917746</v>
      </c>
      <c r="X770" s="34">
        <v>0</v>
      </c>
      <c r="Y770" s="33">
        <v>8659.6115760917746</v>
      </c>
      <c r="Z770" s="144">
        <v>0</v>
      </c>
      <c r="AA770" s="34">
        <v>2282.762961229429</v>
      </c>
      <c r="AB770" s="34">
        <v>2369.4049942770539</v>
      </c>
      <c r="AC770" s="34">
        <v>1782.31</v>
      </c>
      <c r="AD770" s="34">
        <v>0</v>
      </c>
      <c r="AE770" s="34">
        <v>0</v>
      </c>
      <c r="AF770" s="34">
        <v>6434.4779555064833</v>
      </c>
      <c r="AG770" s="136">
        <v>3296</v>
      </c>
      <c r="AH770" s="34">
        <v>3596.9</v>
      </c>
      <c r="AI770" s="34">
        <v>0</v>
      </c>
      <c r="AJ770" s="34">
        <v>300.90000000000003</v>
      </c>
      <c r="AK770" s="34">
        <v>300.90000000000003</v>
      </c>
      <c r="AL770" s="34">
        <v>3296</v>
      </c>
      <c r="AM770" s="34">
        <v>3296</v>
      </c>
      <c r="AN770" s="34">
        <v>0</v>
      </c>
      <c r="AO770" s="34">
        <v>8111.608621000003</v>
      </c>
      <c r="AP770" s="34">
        <v>7810.7086210000034</v>
      </c>
      <c r="AQ770" s="34">
        <v>300.89999999999964</v>
      </c>
      <c r="AR770" s="34">
        <v>-4283</v>
      </c>
      <c r="AS770" s="34">
        <v>0</v>
      </c>
    </row>
    <row r="771" spans="2:45" s="1" customFormat="1" ht="12.75" x14ac:dyDescent="0.2">
      <c r="B771" s="31" t="s">
        <v>3798</v>
      </c>
      <c r="C771" s="32" t="s">
        <v>327</v>
      </c>
      <c r="D771" s="31" t="s">
        <v>328</v>
      </c>
      <c r="E771" s="31" t="s">
        <v>13</v>
      </c>
      <c r="F771" s="31" t="s">
        <v>11</v>
      </c>
      <c r="G771" s="31" t="s">
        <v>18</v>
      </c>
      <c r="H771" s="31" t="s">
        <v>36</v>
      </c>
      <c r="I771" s="31" t="s">
        <v>10</v>
      </c>
      <c r="J771" s="31" t="s">
        <v>12</v>
      </c>
      <c r="K771" s="31" t="s">
        <v>329</v>
      </c>
      <c r="L771" s="33">
        <v>2588</v>
      </c>
      <c r="M771" s="150">
        <v>119640.432801</v>
      </c>
      <c r="N771" s="34">
        <v>-172405</v>
      </c>
      <c r="O771" s="34">
        <v>125336.98676950381</v>
      </c>
      <c r="P771" s="30">
        <v>-60374.567198999997</v>
      </c>
      <c r="Q771" s="35">
        <v>8382.2317249999996</v>
      </c>
      <c r="R771" s="36">
        <v>60374.567198999997</v>
      </c>
      <c r="S771" s="36">
        <v>3363.3920137155774</v>
      </c>
      <c r="T771" s="36">
        <v>97498.920273894139</v>
      </c>
      <c r="U771" s="37">
        <v>161237.74895700347</v>
      </c>
      <c r="V771" s="38">
        <v>169619.98068200346</v>
      </c>
      <c r="W771" s="34">
        <v>169619.98068200346</v>
      </c>
      <c r="X771" s="34">
        <v>126204.08308221938</v>
      </c>
      <c r="Y771" s="33">
        <v>43415.897599784075</v>
      </c>
      <c r="Z771" s="144">
        <v>5593.9313567041063</v>
      </c>
      <c r="AA771" s="34">
        <v>1152.7469419132335</v>
      </c>
      <c r="AB771" s="34">
        <v>14765.918237099579</v>
      </c>
      <c r="AC771" s="34">
        <v>10848.15</v>
      </c>
      <c r="AD771" s="34">
        <v>945.73403887219979</v>
      </c>
      <c r="AE771" s="34">
        <v>280.08</v>
      </c>
      <c r="AF771" s="34">
        <v>33586.560574589123</v>
      </c>
      <c r="AG771" s="136">
        <v>58320</v>
      </c>
      <c r="AH771" s="34">
        <v>67220</v>
      </c>
      <c r="AI771" s="34">
        <v>0</v>
      </c>
      <c r="AJ771" s="34">
        <v>8900</v>
      </c>
      <c r="AK771" s="34">
        <v>8900</v>
      </c>
      <c r="AL771" s="34">
        <v>58320</v>
      </c>
      <c r="AM771" s="34">
        <v>58320</v>
      </c>
      <c r="AN771" s="34">
        <v>0</v>
      </c>
      <c r="AO771" s="34">
        <v>-60374.567198999997</v>
      </c>
      <c r="AP771" s="34">
        <v>-69274.567198999997</v>
      </c>
      <c r="AQ771" s="34">
        <v>8900</v>
      </c>
      <c r="AR771" s="34">
        <v>-172405</v>
      </c>
      <c r="AS771" s="34">
        <v>0</v>
      </c>
    </row>
    <row r="772" spans="2:45" s="1" customFormat="1" ht="12.75" x14ac:dyDescent="0.2">
      <c r="B772" s="31" t="s">
        <v>3798</v>
      </c>
      <c r="C772" s="32" t="s">
        <v>3191</v>
      </c>
      <c r="D772" s="31" t="s">
        <v>3192</v>
      </c>
      <c r="E772" s="31" t="s">
        <v>13</v>
      </c>
      <c r="F772" s="31" t="s">
        <v>11</v>
      </c>
      <c r="G772" s="31" t="s">
        <v>18</v>
      </c>
      <c r="H772" s="31" t="s">
        <v>36</v>
      </c>
      <c r="I772" s="31" t="s">
        <v>10</v>
      </c>
      <c r="J772" s="31" t="s">
        <v>22</v>
      </c>
      <c r="K772" s="31" t="s">
        <v>3193</v>
      </c>
      <c r="L772" s="33">
        <v>594</v>
      </c>
      <c r="M772" s="150">
        <v>71348.808428000004</v>
      </c>
      <c r="N772" s="34">
        <v>-26459</v>
      </c>
      <c r="O772" s="34">
        <v>13710.712706523118</v>
      </c>
      <c r="P772" s="30">
        <v>25624.608428000007</v>
      </c>
      <c r="Q772" s="35">
        <v>2460.8707319999999</v>
      </c>
      <c r="R772" s="36">
        <v>0</v>
      </c>
      <c r="S772" s="36">
        <v>461.10276685731992</v>
      </c>
      <c r="T772" s="36">
        <v>726.89723314268008</v>
      </c>
      <c r="U772" s="37">
        <v>1188.0064062938395</v>
      </c>
      <c r="V772" s="38">
        <v>3648.8771382938394</v>
      </c>
      <c r="W772" s="34">
        <v>29273.485566293846</v>
      </c>
      <c r="X772" s="34">
        <v>864.56768785731765</v>
      </c>
      <c r="Y772" s="33">
        <v>28408.917878436529</v>
      </c>
      <c r="Z772" s="144">
        <v>0</v>
      </c>
      <c r="AA772" s="34">
        <v>3261.30021261608</v>
      </c>
      <c r="AB772" s="34">
        <v>6696.7383473086666</v>
      </c>
      <c r="AC772" s="34">
        <v>3411.84</v>
      </c>
      <c r="AD772" s="34">
        <v>719.13882855625002</v>
      </c>
      <c r="AE772" s="34">
        <v>0</v>
      </c>
      <c r="AF772" s="34">
        <v>14089.017388480996</v>
      </c>
      <c r="AG772" s="136">
        <v>27855</v>
      </c>
      <c r="AH772" s="34">
        <v>28955.8</v>
      </c>
      <c r="AI772" s="34">
        <v>0</v>
      </c>
      <c r="AJ772" s="34">
        <v>1100.8</v>
      </c>
      <c r="AK772" s="34">
        <v>1100.8</v>
      </c>
      <c r="AL772" s="34">
        <v>27855</v>
      </c>
      <c r="AM772" s="34">
        <v>27855</v>
      </c>
      <c r="AN772" s="34">
        <v>0</v>
      </c>
      <c r="AO772" s="34">
        <v>25624.608428000007</v>
      </c>
      <c r="AP772" s="34">
        <v>24523.808428000008</v>
      </c>
      <c r="AQ772" s="34">
        <v>1100.7999999999993</v>
      </c>
      <c r="AR772" s="34">
        <v>-26459</v>
      </c>
      <c r="AS772" s="34">
        <v>0</v>
      </c>
    </row>
    <row r="773" spans="2:45" s="1" customFormat="1" ht="12.75" x14ac:dyDescent="0.2">
      <c r="B773" s="31" t="s">
        <v>3798</v>
      </c>
      <c r="C773" s="32" t="s">
        <v>2615</v>
      </c>
      <c r="D773" s="31" t="s">
        <v>2616</v>
      </c>
      <c r="E773" s="31" t="s">
        <v>13</v>
      </c>
      <c r="F773" s="31" t="s">
        <v>11</v>
      </c>
      <c r="G773" s="31" t="s">
        <v>18</v>
      </c>
      <c r="H773" s="31" t="s">
        <v>36</v>
      </c>
      <c r="I773" s="31" t="s">
        <v>10</v>
      </c>
      <c r="J773" s="31" t="s">
        <v>12</v>
      </c>
      <c r="K773" s="31" t="s">
        <v>2617</v>
      </c>
      <c r="L773" s="33">
        <v>2067</v>
      </c>
      <c r="M773" s="150">
        <v>89005.655188000004</v>
      </c>
      <c r="N773" s="34">
        <v>-82147</v>
      </c>
      <c r="O773" s="34">
        <v>63893.893755142519</v>
      </c>
      <c r="P773" s="30">
        <v>25848.655188000004</v>
      </c>
      <c r="Q773" s="35">
        <v>5477.8691209999997</v>
      </c>
      <c r="R773" s="36">
        <v>0</v>
      </c>
      <c r="S773" s="36">
        <v>2691.1411142867478</v>
      </c>
      <c r="T773" s="36">
        <v>28713.198001083161</v>
      </c>
      <c r="U773" s="37">
        <v>31404.508463370086</v>
      </c>
      <c r="V773" s="38">
        <v>36882.377584370086</v>
      </c>
      <c r="W773" s="34">
        <v>62731.03277237009</v>
      </c>
      <c r="X773" s="34">
        <v>39968.007510429263</v>
      </c>
      <c r="Y773" s="33">
        <v>22763.025261940824</v>
      </c>
      <c r="Z773" s="144">
        <v>0</v>
      </c>
      <c r="AA773" s="34">
        <v>3329.9667730307033</v>
      </c>
      <c r="AB773" s="34">
        <v>13100.610139836961</v>
      </c>
      <c r="AC773" s="34">
        <v>8664.27</v>
      </c>
      <c r="AD773" s="34">
        <v>4048.9739847999999</v>
      </c>
      <c r="AE773" s="34">
        <v>0</v>
      </c>
      <c r="AF773" s="34">
        <v>29143.820897667665</v>
      </c>
      <c r="AG773" s="136">
        <v>27741</v>
      </c>
      <c r="AH773" s="34">
        <v>30211</v>
      </c>
      <c r="AI773" s="34">
        <v>0</v>
      </c>
      <c r="AJ773" s="34">
        <v>2470</v>
      </c>
      <c r="AK773" s="34">
        <v>2470</v>
      </c>
      <c r="AL773" s="34">
        <v>27741</v>
      </c>
      <c r="AM773" s="34">
        <v>27741</v>
      </c>
      <c r="AN773" s="34">
        <v>0</v>
      </c>
      <c r="AO773" s="34">
        <v>25848.655188000004</v>
      </c>
      <c r="AP773" s="34">
        <v>23378.655188000004</v>
      </c>
      <c r="AQ773" s="34">
        <v>2470</v>
      </c>
      <c r="AR773" s="34">
        <v>-82147</v>
      </c>
      <c r="AS773" s="34">
        <v>0</v>
      </c>
    </row>
    <row r="774" spans="2:45" s="1" customFormat="1" ht="12.75" x14ac:dyDescent="0.2">
      <c r="B774" s="31" t="s">
        <v>3798</v>
      </c>
      <c r="C774" s="32" t="s">
        <v>3599</v>
      </c>
      <c r="D774" s="31" t="s">
        <v>3600</v>
      </c>
      <c r="E774" s="31" t="s">
        <v>13</v>
      </c>
      <c r="F774" s="31" t="s">
        <v>11</v>
      </c>
      <c r="G774" s="31" t="s">
        <v>18</v>
      </c>
      <c r="H774" s="31" t="s">
        <v>36</v>
      </c>
      <c r="I774" s="31" t="s">
        <v>10</v>
      </c>
      <c r="J774" s="31" t="s">
        <v>22</v>
      </c>
      <c r="K774" s="31" t="s">
        <v>3601</v>
      </c>
      <c r="L774" s="33">
        <v>906</v>
      </c>
      <c r="M774" s="150">
        <v>36643.717012000001</v>
      </c>
      <c r="N774" s="34">
        <v>-25639</v>
      </c>
      <c r="O774" s="34">
        <v>11491.08850462675</v>
      </c>
      <c r="P774" s="30">
        <v>29348.817012</v>
      </c>
      <c r="Q774" s="35">
        <v>1652.4837540000001</v>
      </c>
      <c r="R774" s="36">
        <v>0</v>
      </c>
      <c r="S774" s="36">
        <v>785.07824000030143</v>
      </c>
      <c r="T774" s="36">
        <v>1026.9217599996987</v>
      </c>
      <c r="U774" s="37">
        <v>1812.0097712158561</v>
      </c>
      <c r="V774" s="38">
        <v>3464.4935252158562</v>
      </c>
      <c r="W774" s="34">
        <v>32813.310537215853</v>
      </c>
      <c r="X774" s="34">
        <v>1472.0217000002958</v>
      </c>
      <c r="Y774" s="33">
        <v>31341.288837215558</v>
      </c>
      <c r="Z774" s="144">
        <v>0</v>
      </c>
      <c r="AA774" s="34">
        <v>1613.5830746403881</v>
      </c>
      <c r="AB774" s="34">
        <v>7255.9750660009677</v>
      </c>
      <c r="AC774" s="34">
        <v>3797.69</v>
      </c>
      <c r="AD774" s="34">
        <v>1556.0069427420499</v>
      </c>
      <c r="AE774" s="34">
        <v>0</v>
      </c>
      <c r="AF774" s="34">
        <v>14223.255083383405</v>
      </c>
      <c r="AG774" s="136">
        <v>25578</v>
      </c>
      <c r="AH774" s="34">
        <v>26480.1</v>
      </c>
      <c r="AI774" s="34">
        <v>0</v>
      </c>
      <c r="AJ774" s="34">
        <v>902.1</v>
      </c>
      <c r="AK774" s="34">
        <v>902.1</v>
      </c>
      <c r="AL774" s="34">
        <v>25578</v>
      </c>
      <c r="AM774" s="34">
        <v>25578</v>
      </c>
      <c r="AN774" s="34">
        <v>0</v>
      </c>
      <c r="AO774" s="34">
        <v>29348.817012</v>
      </c>
      <c r="AP774" s="34">
        <v>28446.717012000001</v>
      </c>
      <c r="AQ774" s="34">
        <v>902.09999999999854</v>
      </c>
      <c r="AR774" s="34">
        <v>-25639</v>
      </c>
      <c r="AS774" s="34">
        <v>0</v>
      </c>
    </row>
    <row r="775" spans="2:45" s="1" customFormat="1" ht="12.75" x14ac:dyDescent="0.2">
      <c r="B775" s="31" t="s">
        <v>3798</v>
      </c>
      <c r="C775" s="32" t="s">
        <v>1707</v>
      </c>
      <c r="D775" s="31" t="s">
        <v>1708</v>
      </c>
      <c r="E775" s="31" t="s">
        <v>13</v>
      </c>
      <c r="F775" s="31" t="s">
        <v>11</v>
      </c>
      <c r="G775" s="31" t="s">
        <v>18</v>
      </c>
      <c r="H775" s="31" t="s">
        <v>36</v>
      </c>
      <c r="I775" s="31" t="s">
        <v>10</v>
      </c>
      <c r="J775" s="31" t="s">
        <v>22</v>
      </c>
      <c r="K775" s="31" t="s">
        <v>1709</v>
      </c>
      <c r="L775" s="33">
        <v>765</v>
      </c>
      <c r="M775" s="150">
        <v>42555.614572999999</v>
      </c>
      <c r="N775" s="34">
        <v>-32006.800000000003</v>
      </c>
      <c r="O775" s="34">
        <v>25922.646578579621</v>
      </c>
      <c r="P775" s="30">
        <v>37957.914572999995</v>
      </c>
      <c r="Q775" s="35">
        <v>3123.4909419999999</v>
      </c>
      <c r="R775" s="36">
        <v>0</v>
      </c>
      <c r="S775" s="36">
        <v>290.19588800011144</v>
      </c>
      <c r="T775" s="36">
        <v>1239.8041119998886</v>
      </c>
      <c r="U775" s="37">
        <v>1530.0082505299449</v>
      </c>
      <c r="V775" s="38">
        <v>4653.4991925299446</v>
      </c>
      <c r="W775" s="34">
        <v>42611.413765529942</v>
      </c>
      <c r="X775" s="34">
        <v>544.11729000011837</v>
      </c>
      <c r="Y775" s="33">
        <v>42067.296475529824</v>
      </c>
      <c r="Z775" s="144">
        <v>0</v>
      </c>
      <c r="AA775" s="34">
        <v>1575.5650207605618</v>
      </c>
      <c r="AB775" s="34">
        <v>8986.924297103189</v>
      </c>
      <c r="AC775" s="34">
        <v>3934.9399999999996</v>
      </c>
      <c r="AD775" s="34">
        <v>226.5</v>
      </c>
      <c r="AE775" s="34">
        <v>75.77</v>
      </c>
      <c r="AF775" s="34">
        <v>14799.699317863749</v>
      </c>
      <c r="AG775" s="136">
        <v>26668</v>
      </c>
      <c r="AH775" s="34">
        <v>27550.1</v>
      </c>
      <c r="AI775" s="34">
        <v>0</v>
      </c>
      <c r="AJ775" s="34">
        <v>882.1</v>
      </c>
      <c r="AK775" s="34">
        <v>882.1</v>
      </c>
      <c r="AL775" s="34">
        <v>26668</v>
      </c>
      <c r="AM775" s="34">
        <v>26668</v>
      </c>
      <c r="AN775" s="34">
        <v>0</v>
      </c>
      <c r="AO775" s="34">
        <v>37957.914572999995</v>
      </c>
      <c r="AP775" s="34">
        <v>37075.814572999996</v>
      </c>
      <c r="AQ775" s="34">
        <v>882.09999999999854</v>
      </c>
      <c r="AR775" s="34">
        <v>-32006.800000000003</v>
      </c>
      <c r="AS775" s="34">
        <v>0</v>
      </c>
    </row>
    <row r="776" spans="2:45" s="1" customFormat="1" ht="12.75" x14ac:dyDescent="0.2">
      <c r="B776" s="31" t="s">
        <v>3798</v>
      </c>
      <c r="C776" s="32" t="s">
        <v>2645</v>
      </c>
      <c r="D776" s="31" t="s">
        <v>2646</v>
      </c>
      <c r="E776" s="31" t="s">
        <v>13</v>
      </c>
      <c r="F776" s="31" t="s">
        <v>11</v>
      </c>
      <c r="G776" s="31" t="s">
        <v>18</v>
      </c>
      <c r="H776" s="31" t="s">
        <v>36</v>
      </c>
      <c r="I776" s="31" t="s">
        <v>10</v>
      </c>
      <c r="J776" s="31" t="s">
        <v>14</v>
      </c>
      <c r="K776" s="31" t="s">
        <v>2647</v>
      </c>
      <c r="L776" s="33">
        <v>9224</v>
      </c>
      <c r="M776" s="150">
        <v>308042.20927200001</v>
      </c>
      <c r="N776" s="34">
        <v>-256545</v>
      </c>
      <c r="O776" s="34">
        <v>171760.84812053017</v>
      </c>
      <c r="P776" s="30">
        <v>118084.86219920003</v>
      </c>
      <c r="Q776" s="35">
        <v>18024.924898000001</v>
      </c>
      <c r="R776" s="36">
        <v>0</v>
      </c>
      <c r="S776" s="36">
        <v>12342.81852800474</v>
      </c>
      <c r="T776" s="36">
        <v>38273.520009789907</v>
      </c>
      <c r="U776" s="37">
        <v>50616.611486563801</v>
      </c>
      <c r="V776" s="38">
        <v>68641.536384563806</v>
      </c>
      <c r="W776" s="34">
        <v>186726.39858376383</v>
      </c>
      <c r="X776" s="34">
        <v>69593.811975334916</v>
      </c>
      <c r="Y776" s="33">
        <v>117132.58660842892</v>
      </c>
      <c r="Z776" s="144">
        <v>0</v>
      </c>
      <c r="AA776" s="34">
        <v>1071.11190900106</v>
      </c>
      <c r="AB776" s="34">
        <v>66286.89100703779</v>
      </c>
      <c r="AC776" s="34">
        <v>38664.36</v>
      </c>
      <c r="AD776" s="34">
        <v>8290.7072238651945</v>
      </c>
      <c r="AE776" s="34">
        <v>0</v>
      </c>
      <c r="AF776" s="34">
        <v>114313.07013990404</v>
      </c>
      <c r="AG776" s="136">
        <v>59203</v>
      </c>
      <c r="AH776" s="34">
        <v>132203.65292720002</v>
      </c>
      <c r="AI776" s="34">
        <v>6150</v>
      </c>
      <c r="AJ776" s="34">
        <v>30804.220927200004</v>
      </c>
      <c r="AK776" s="34">
        <v>24654.220927200004</v>
      </c>
      <c r="AL776" s="34">
        <v>53053</v>
      </c>
      <c r="AM776" s="34">
        <v>101399.432</v>
      </c>
      <c r="AN776" s="34">
        <v>48346.432000000001</v>
      </c>
      <c r="AO776" s="34">
        <v>118084.86219920003</v>
      </c>
      <c r="AP776" s="34">
        <v>45084.209272000022</v>
      </c>
      <c r="AQ776" s="34">
        <v>73000.652927200019</v>
      </c>
      <c r="AR776" s="34">
        <v>-256545</v>
      </c>
      <c r="AS776" s="34">
        <v>0</v>
      </c>
    </row>
    <row r="777" spans="2:45" s="1" customFormat="1" ht="12.75" x14ac:dyDescent="0.2">
      <c r="B777" s="31" t="s">
        <v>3798</v>
      </c>
      <c r="C777" s="32" t="s">
        <v>2168</v>
      </c>
      <c r="D777" s="31" t="s">
        <v>2169</v>
      </c>
      <c r="E777" s="31" t="s">
        <v>13</v>
      </c>
      <c r="F777" s="31" t="s">
        <v>11</v>
      </c>
      <c r="G777" s="31" t="s">
        <v>18</v>
      </c>
      <c r="H777" s="31" t="s">
        <v>36</v>
      </c>
      <c r="I777" s="31" t="s">
        <v>10</v>
      </c>
      <c r="J777" s="31" t="s">
        <v>15</v>
      </c>
      <c r="K777" s="31" t="s">
        <v>2170</v>
      </c>
      <c r="L777" s="33">
        <v>28485</v>
      </c>
      <c r="M777" s="150">
        <v>884493.06307500007</v>
      </c>
      <c r="N777" s="34">
        <v>-597370</v>
      </c>
      <c r="O777" s="34">
        <v>133554.39315660094</v>
      </c>
      <c r="P777" s="30">
        <v>548931.36938250018</v>
      </c>
      <c r="Q777" s="35">
        <v>47776.156431000003</v>
      </c>
      <c r="R777" s="36">
        <v>0</v>
      </c>
      <c r="S777" s="36">
        <v>37134.079747442833</v>
      </c>
      <c r="T777" s="36">
        <v>19835.920252557167</v>
      </c>
      <c r="U777" s="37">
        <v>56970.307210909115</v>
      </c>
      <c r="V777" s="38">
        <v>104746.46364190913</v>
      </c>
      <c r="W777" s="34">
        <v>653677.83302440937</v>
      </c>
      <c r="X777" s="34">
        <v>69626.399526442983</v>
      </c>
      <c r="Y777" s="33">
        <v>584051.43349796638</v>
      </c>
      <c r="Z777" s="144">
        <v>0</v>
      </c>
      <c r="AA777" s="34">
        <v>135141.37323482338</v>
      </c>
      <c r="AB777" s="34">
        <v>272140.4184126585</v>
      </c>
      <c r="AC777" s="34">
        <v>119400.94</v>
      </c>
      <c r="AD777" s="34">
        <v>10430.75848672451</v>
      </c>
      <c r="AE777" s="34">
        <v>3771.01</v>
      </c>
      <c r="AF777" s="34">
        <v>540884.50013420638</v>
      </c>
      <c r="AG777" s="136">
        <v>903924</v>
      </c>
      <c r="AH777" s="34">
        <v>992373.3063075</v>
      </c>
      <c r="AI777" s="34">
        <v>0</v>
      </c>
      <c r="AJ777" s="34">
        <v>88449.30630750001</v>
      </c>
      <c r="AK777" s="34">
        <v>88449.30630750001</v>
      </c>
      <c r="AL777" s="34">
        <v>903924</v>
      </c>
      <c r="AM777" s="34">
        <v>903924</v>
      </c>
      <c r="AN777" s="34">
        <v>0</v>
      </c>
      <c r="AO777" s="34">
        <v>548931.36938250018</v>
      </c>
      <c r="AP777" s="34">
        <v>460482.06307500019</v>
      </c>
      <c r="AQ777" s="34">
        <v>88449.306307499995</v>
      </c>
      <c r="AR777" s="34">
        <v>-597370</v>
      </c>
      <c r="AS777" s="34">
        <v>0</v>
      </c>
    </row>
    <row r="778" spans="2:45" s="1" customFormat="1" ht="12.75" x14ac:dyDescent="0.2">
      <c r="B778" s="31" t="s">
        <v>3798</v>
      </c>
      <c r="C778" s="32" t="s">
        <v>1503</v>
      </c>
      <c r="D778" s="31" t="s">
        <v>1504</v>
      </c>
      <c r="E778" s="31" t="s">
        <v>13</v>
      </c>
      <c r="F778" s="31" t="s">
        <v>11</v>
      </c>
      <c r="G778" s="31" t="s">
        <v>18</v>
      </c>
      <c r="H778" s="31" t="s">
        <v>36</v>
      </c>
      <c r="I778" s="31" t="s">
        <v>10</v>
      </c>
      <c r="J778" s="31" t="s">
        <v>12</v>
      </c>
      <c r="K778" s="31" t="s">
        <v>1505</v>
      </c>
      <c r="L778" s="33">
        <v>1874</v>
      </c>
      <c r="M778" s="150">
        <v>39354.715235999996</v>
      </c>
      <c r="N778" s="34">
        <v>-85132</v>
      </c>
      <c r="O778" s="34">
        <v>31798.997008195467</v>
      </c>
      <c r="P778" s="30">
        <v>46894.715235999996</v>
      </c>
      <c r="Q778" s="35">
        <v>4868.7485509999997</v>
      </c>
      <c r="R778" s="36">
        <v>0</v>
      </c>
      <c r="S778" s="36">
        <v>2324.8149280008929</v>
      </c>
      <c r="T778" s="36">
        <v>1423.1850719991071</v>
      </c>
      <c r="U778" s="37">
        <v>3748.0202111021131</v>
      </c>
      <c r="V778" s="38">
        <v>8616.7687621021123</v>
      </c>
      <c r="W778" s="34">
        <v>55511.483998102107</v>
      </c>
      <c r="X778" s="34">
        <v>4359.02799000089</v>
      </c>
      <c r="Y778" s="33">
        <v>51152.456008101217</v>
      </c>
      <c r="Z778" s="144">
        <v>0</v>
      </c>
      <c r="AA778" s="34">
        <v>3372.0144545225239</v>
      </c>
      <c r="AB778" s="34">
        <v>7832.6350486136562</v>
      </c>
      <c r="AC778" s="34">
        <v>7855.27</v>
      </c>
      <c r="AD778" s="34">
        <v>3822.005625199999</v>
      </c>
      <c r="AE778" s="34">
        <v>668.13</v>
      </c>
      <c r="AF778" s="34">
        <v>23550.055128336182</v>
      </c>
      <c r="AG778" s="136">
        <v>99127</v>
      </c>
      <c r="AH778" s="34">
        <v>102389</v>
      </c>
      <c r="AI778" s="34">
        <v>0</v>
      </c>
      <c r="AJ778" s="34">
        <v>3262</v>
      </c>
      <c r="AK778" s="34">
        <v>3262</v>
      </c>
      <c r="AL778" s="34">
        <v>99127</v>
      </c>
      <c r="AM778" s="34">
        <v>99127</v>
      </c>
      <c r="AN778" s="34">
        <v>0</v>
      </c>
      <c r="AO778" s="34">
        <v>46894.715235999996</v>
      </c>
      <c r="AP778" s="34">
        <v>43632.715235999996</v>
      </c>
      <c r="AQ778" s="34">
        <v>3262</v>
      </c>
      <c r="AR778" s="34">
        <v>-85132</v>
      </c>
      <c r="AS778" s="34">
        <v>0</v>
      </c>
    </row>
    <row r="779" spans="2:45" s="1" customFormat="1" ht="12.75" x14ac:dyDescent="0.2">
      <c r="B779" s="31" t="s">
        <v>3798</v>
      </c>
      <c r="C779" s="32" t="s">
        <v>82</v>
      </c>
      <c r="D779" s="31" t="s">
        <v>83</v>
      </c>
      <c r="E779" s="31" t="s">
        <v>13</v>
      </c>
      <c r="F779" s="31" t="s">
        <v>11</v>
      </c>
      <c r="G779" s="31" t="s">
        <v>18</v>
      </c>
      <c r="H779" s="31" t="s">
        <v>36</v>
      </c>
      <c r="I779" s="31" t="s">
        <v>10</v>
      </c>
      <c r="J779" s="31" t="s">
        <v>12</v>
      </c>
      <c r="K779" s="31" t="s">
        <v>84</v>
      </c>
      <c r="L779" s="33">
        <v>1511</v>
      </c>
      <c r="M779" s="150">
        <v>52610.042323000001</v>
      </c>
      <c r="N779" s="34">
        <v>-20395</v>
      </c>
      <c r="O779" s="34">
        <v>0</v>
      </c>
      <c r="P779" s="30">
        <v>63701.042323000001</v>
      </c>
      <c r="Q779" s="35">
        <v>3984.6200050000002</v>
      </c>
      <c r="R779" s="36">
        <v>0</v>
      </c>
      <c r="S779" s="36">
        <v>2207.2845131437048</v>
      </c>
      <c r="T779" s="36">
        <v>814.71548685629523</v>
      </c>
      <c r="U779" s="37">
        <v>3022.0162961447668</v>
      </c>
      <c r="V779" s="38">
        <v>7006.6363011447665</v>
      </c>
      <c r="W779" s="34">
        <v>70707.67862414477</v>
      </c>
      <c r="X779" s="34">
        <v>4138.6584621437069</v>
      </c>
      <c r="Y779" s="33">
        <v>66569.020162001063</v>
      </c>
      <c r="Z779" s="144">
        <v>0</v>
      </c>
      <c r="AA779" s="34">
        <v>641.54101673328967</v>
      </c>
      <c r="AB779" s="34">
        <v>7289.5265678412761</v>
      </c>
      <c r="AC779" s="34">
        <v>6333.68</v>
      </c>
      <c r="AD779" s="34">
        <v>251.63437411250001</v>
      </c>
      <c r="AE779" s="34">
        <v>89.59</v>
      </c>
      <c r="AF779" s="34">
        <v>14605.971958687065</v>
      </c>
      <c r="AG779" s="136">
        <v>39387</v>
      </c>
      <c r="AH779" s="34">
        <v>41529</v>
      </c>
      <c r="AI779" s="34">
        <v>0</v>
      </c>
      <c r="AJ779" s="34">
        <v>2142</v>
      </c>
      <c r="AK779" s="34">
        <v>2142</v>
      </c>
      <c r="AL779" s="34">
        <v>39387</v>
      </c>
      <c r="AM779" s="34">
        <v>39387</v>
      </c>
      <c r="AN779" s="34">
        <v>0</v>
      </c>
      <c r="AO779" s="34">
        <v>63701.042323000001</v>
      </c>
      <c r="AP779" s="34">
        <v>61559.042323000001</v>
      </c>
      <c r="AQ779" s="34">
        <v>2142</v>
      </c>
      <c r="AR779" s="34">
        <v>-20395</v>
      </c>
      <c r="AS779" s="34">
        <v>0</v>
      </c>
    </row>
    <row r="780" spans="2:45" s="1" customFormat="1" ht="12.75" x14ac:dyDescent="0.2">
      <c r="B780" s="31" t="s">
        <v>3798</v>
      </c>
      <c r="C780" s="32" t="s">
        <v>731</v>
      </c>
      <c r="D780" s="31" t="s">
        <v>732</v>
      </c>
      <c r="E780" s="31" t="s">
        <v>13</v>
      </c>
      <c r="F780" s="31" t="s">
        <v>11</v>
      </c>
      <c r="G780" s="31" t="s">
        <v>18</v>
      </c>
      <c r="H780" s="31" t="s">
        <v>36</v>
      </c>
      <c r="I780" s="31" t="s">
        <v>10</v>
      </c>
      <c r="J780" s="31" t="s">
        <v>12</v>
      </c>
      <c r="K780" s="31" t="s">
        <v>733</v>
      </c>
      <c r="L780" s="33">
        <v>3022</v>
      </c>
      <c r="M780" s="150">
        <v>118082.71372299999</v>
      </c>
      <c r="N780" s="34">
        <v>2628</v>
      </c>
      <c r="O780" s="34">
        <v>0</v>
      </c>
      <c r="P780" s="30">
        <v>165532.11372299999</v>
      </c>
      <c r="Q780" s="35">
        <v>6602.874726</v>
      </c>
      <c r="R780" s="36">
        <v>0</v>
      </c>
      <c r="S780" s="36">
        <v>2931.1891222868394</v>
      </c>
      <c r="T780" s="36">
        <v>3112.8108777131606</v>
      </c>
      <c r="U780" s="37">
        <v>6044.0325922895336</v>
      </c>
      <c r="V780" s="38">
        <v>12646.907318289534</v>
      </c>
      <c r="W780" s="34">
        <v>178179.02104128952</v>
      </c>
      <c r="X780" s="34">
        <v>5495.9796042868402</v>
      </c>
      <c r="Y780" s="33">
        <v>172683.04143700268</v>
      </c>
      <c r="Z780" s="144">
        <v>0</v>
      </c>
      <c r="AA780" s="34">
        <v>6569.2864752911628</v>
      </c>
      <c r="AB780" s="34">
        <v>27051.241977612106</v>
      </c>
      <c r="AC780" s="34">
        <v>12667.36</v>
      </c>
      <c r="AD780" s="34">
        <v>1600.1040413749995</v>
      </c>
      <c r="AE780" s="34">
        <v>1739.2</v>
      </c>
      <c r="AF780" s="34">
        <v>49627.192494278264</v>
      </c>
      <c r="AG780" s="136">
        <v>54338</v>
      </c>
      <c r="AH780" s="34">
        <v>57717.4</v>
      </c>
      <c r="AI780" s="34">
        <v>0</v>
      </c>
      <c r="AJ780" s="34">
        <v>3379.4</v>
      </c>
      <c r="AK780" s="34">
        <v>3379.4</v>
      </c>
      <c r="AL780" s="34">
        <v>54338</v>
      </c>
      <c r="AM780" s="34">
        <v>54338</v>
      </c>
      <c r="AN780" s="34">
        <v>0</v>
      </c>
      <c r="AO780" s="34">
        <v>165532.11372299999</v>
      </c>
      <c r="AP780" s="34">
        <v>162152.71372299999</v>
      </c>
      <c r="AQ780" s="34">
        <v>3379.3999999999942</v>
      </c>
      <c r="AR780" s="34">
        <v>-7222</v>
      </c>
      <c r="AS780" s="34">
        <v>9850</v>
      </c>
    </row>
    <row r="781" spans="2:45" s="1" customFormat="1" ht="12.75" x14ac:dyDescent="0.2">
      <c r="B781" s="31" t="s">
        <v>3798</v>
      </c>
      <c r="C781" s="32" t="s">
        <v>3302</v>
      </c>
      <c r="D781" s="31" t="s">
        <v>3303</v>
      </c>
      <c r="E781" s="31" t="s">
        <v>13</v>
      </c>
      <c r="F781" s="31" t="s">
        <v>11</v>
      </c>
      <c r="G781" s="31" t="s">
        <v>18</v>
      </c>
      <c r="H781" s="31" t="s">
        <v>36</v>
      </c>
      <c r="I781" s="31" t="s">
        <v>10</v>
      </c>
      <c r="J781" s="31" t="s">
        <v>21</v>
      </c>
      <c r="K781" s="31" t="s">
        <v>3304</v>
      </c>
      <c r="L781" s="33">
        <v>13907</v>
      </c>
      <c r="M781" s="150">
        <v>2600126.9646640001</v>
      </c>
      <c r="N781" s="34">
        <v>-3781114</v>
      </c>
      <c r="O781" s="34">
        <v>3185917.3794991649</v>
      </c>
      <c r="P781" s="30">
        <v>1347491.6611303999</v>
      </c>
      <c r="Q781" s="35">
        <v>212761.611653</v>
      </c>
      <c r="R781" s="36">
        <v>0</v>
      </c>
      <c r="S781" s="36">
        <v>25257.415189723986</v>
      </c>
      <c r="T781" s="36">
        <v>1348706.4753642636</v>
      </c>
      <c r="U781" s="37">
        <v>1373971.2996587078</v>
      </c>
      <c r="V781" s="38">
        <v>1586732.9113117079</v>
      </c>
      <c r="W781" s="34">
        <v>2934224.5724421078</v>
      </c>
      <c r="X781" s="34">
        <v>1695121.9984874888</v>
      </c>
      <c r="Y781" s="33">
        <v>1239102.573954619</v>
      </c>
      <c r="Z781" s="144">
        <v>0</v>
      </c>
      <c r="AA781" s="34">
        <v>49814.506274966574</v>
      </c>
      <c r="AB781" s="34">
        <v>194771.497333051</v>
      </c>
      <c r="AC781" s="34">
        <v>58294.15</v>
      </c>
      <c r="AD781" s="34">
        <v>4277.0921111500002</v>
      </c>
      <c r="AE781" s="34">
        <v>87.93</v>
      </c>
      <c r="AF781" s="34">
        <v>307245.17571916757</v>
      </c>
      <c r="AG781" s="136">
        <v>2388463</v>
      </c>
      <c r="AH781" s="34">
        <v>2648475.6964663998</v>
      </c>
      <c r="AI781" s="34">
        <v>0</v>
      </c>
      <c r="AJ781" s="34">
        <v>260012.69646640003</v>
      </c>
      <c r="AK781" s="34">
        <v>260012.69646640003</v>
      </c>
      <c r="AL781" s="34">
        <v>2388463</v>
      </c>
      <c r="AM781" s="34">
        <v>2388463</v>
      </c>
      <c r="AN781" s="34">
        <v>0</v>
      </c>
      <c r="AO781" s="34">
        <v>1347491.6611303999</v>
      </c>
      <c r="AP781" s="34">
        <v>1087478.9646639999</v>
      </c>
      <c r="AQ781" s="34">
        <v>260012.69646640006</v>
      </c>
      <c r="AR781" s="34">
        <v>-3781114</v>
      </c>
      <c r="AS781" s="34">
        <v>0</v>
      </c>
    </row>
    <row r="782" spans="2:45" s="1" customFormat="1" ht="12.75" x14ac:dyDescent="0.2">
      <c r="B782" s="31" t="s">
        <v>3798</v>
      </c>
      <c r="C782" s="32" t="s">
        <v>2960</v>
      </c>
      <c r="D782" s="31" t="s">
        <v>2961</v>
      </c>
      <c r="E782" s="31" t="s">
        <v>13</v>
      </c>
      <c r="F782" s="31" t="s">
        <v>11</v>
      </c>
      <c r="G782" s="31" t="s">
        <v>18</v>
      </c>
      <c r="H782" s="31" t="s">
        <v>36</v>
      </c>
      <c r="I782" s="31" t="s">
        <v>10</v>
      </c>
      <c r="J782" s="31" t="s">
        <v>12</v>
      </c>
      <c r="K782" s="31" t="s">
        <v>2962</v>
      </c>
      <c r="L782" s="33">
        <v>1748</v>
      </c>
      <c r="M782" s="150">
        <v>59636.317131000003</v>
      </c>
      <c r="N782" s="34">
        <v>-44653.26</v>
      </c>
      <c r="O782" s="34">
        <v>17606.941999666597</v>
      </c>
      <c r="P782" s="30">
        <v>51340.257130999991</v>
      </c>
      <c r="Q782" s="35">
        <v>5614.7233589999996</v>
      </c>
      <c r="R782" s="36">
        <v>0</v>
      </c>
      <c r="S782" s="36">
        <v>3411.0483691441673</v>
      </c>
      <c r="T782" s="36">
        <v>84.951630855832718</v>
      </c>
      <c r="U782" s="37">
        <v>3496.0188521912987</v>
      </c>
      <c r="V782" s="38">
        <v>9110.7422111912983</v>
      </c>
      <c r="W782" s="34">
        <v>60450.999342191288</v>
      </c>
      <c r="X782" s="34">
        <v>6395.715692144171</v>
      </c>
      <c r="Y782" s="33">
        <v>54055.283650047117</v>
      </c>
      <c r="Z782" s="144">
        <v>0</v>
      </c>
      <c r="AA782" s="34">
        <v>11897.921960893749</v>
      </c>
      <c r="AB782" s="34">
        <v>7285.0773987599205</v>
      </c>
      <c r="AC782" s="34">
        <v>7327.11</v>
      </c>
      <c r="AD782" s="34">
        <v>3600</v>
      </c>
      <c r="AE782" s="34">
        <v>967.56</v>
      </c>
      <c r="AF782" s="34">
        <v>31077.669359653672</v>
      </c>
      <c r="AG782" s="136">
        <v>67197</v>
      </c>
      <c r="AH782" s="34">
        <v>68438.2</v>
      </c>
      <c r="AI782" s="34">
        <v>2260</v>
      </c>
      <c r="AJ782" s="34">
        <v>3501.2000000000003</v>
      </c>
      <c r="AK782" s="34">
        <v>1241.2000000000003</v>
      </c>
      <c r="AL782" s="34">
        <v>64937</v>
      </c>
      <c r="AM782" s="34">
        <v>64937</v>
      </c>
      <c r="AN782" s="34">
        <v>0</v>
      </c>
      <c r="AO782" s="34">
        <v>51340.257130999991</v>
      </c>
      <c r="AP782" s="34">
        <v>50099.057130999994</v>
      </c>
      <c r="AQ782" s="34">
        <v>1241.1999999999971</v>
      </c>
      <c r="AR782" s="34">
        <v>-44653.26</v>
      </c>
      <c r="AS782" s="34">
        <v>0</v>
      </c>
    </row>
    <row r="783" spans="2:45" s="1" customFormat="1" ht="12.75" x14ac:dyDescent="0.2">
      <c r="B783" s="31" t="s">
        <v>3798</v>
      </c>
      <c r="C783" s="32" t="s">
        <v>2720</v>
      </c>
      <c r="D783" s="31" t="s">
        <v>2721</v>
      </c>
      <c r="E783" s="31" t="s">
        <v>13</v>
      </c>
      <c r="F783" s="31" t="s">
        <v>11</v>
      </c>
      <c r="G783" s="31" t="s">
        <v>18</v>
      </c>
      <c r="H783" s="31" t="s">
        <v>36</v>
      </c>
      <c r="I783" s="31" t="s">
        <v>10</v>
      </c>
      <c r="J783" s="31" t="s">
        <v>12</v>
      </c>
      <c r="K783" s="31" t="s">
        <v>2722</v>
      </c>
      <c r="L783" s="33">
        <v>2195</v>
      </c>
      <c r="M783" s="150">
        <v>51727.303411000001</v>
      </c>
      <c r="N783" s="34">
        <v>-41913</v>
      </c>
      <c r="O783" s="34">
        <v>15540.484988143346</v>
      </c>
      <c r="P783" s="30">
        <v>39153.033752100004</v>
      </c>
      <c r="Q783" s="35">
        <v>3171.4799889999999</v>
      </c>
      <c r="R783" s="36">
        <v>0</v>
      </c>
      <c r="S783" s="36">
        <v>1843.4147085721363</v>
      </c>
      <c r="T783" s="36">
        <v>2546.5852914278639</v>
      </c>
      <c r="U783" s="37">
        <v>4390.0236730891884</v>
      </c>
      <c r="V783" s="38">
        <v>7561.5036620891879</v>
      </c>
      <c r="W783" s="34">
        <v>46714.537414189195</v>
      </c>
      <c r="X783" s="34">
        <v>3456.4025785721315</v>
      </c>
      <c r="Y783" s="33">
        <v>43258.134835617064</v>
      </c>
      <c r="Z783" s="144">
        <v>0</v>
      </c>
      <c r="AA783" s="34">
        <v>3902.4908215379319</v>
      </c>
      <c r="AB783" s="34">
        <v>12724.639462572657</v>
      </c>
      <c r="AC783" s="34">
        <v>9200.81</v>
      </c>
      <c r="AD783" s="34">
        <v>496</v>
      </c>
      <c r="AE783" s="34">
        <v>0</v>
      </c>
      <c r="AF783" s="34">
        <v>26323.940284110591</v>
      </c>
      <c r="AG783" s="136">
        <v>56470</v>
      </c>
      <c r="AH783" s="34">
        <v>60967.730341100003</v>
      </c>
      <c r="AI783" s="34">
        <v>675</v>
      </c>
      <c r="AJ783" s="34">
        <v>5172.7303411000003</v>
      </c>
      <c r="AK783" s="34">
        <v>4497.7303411000003</v>
      </c>
      <c r="AL783" s="34">
        <v>55795</v>
      </c>
      <c r="AM783" s="34">
        <v>55795</v>
      </c>
      <c r="AN783" s="34">
        <v>0</v>
      </c>
      <c r="AO783" s="34">
        <v>39153.033752100004</v>
      </c>
      <c r="AP783" s="34">
        <v>34655.303411000001</v>
      </c>
      <c r="AQ783" s="34">
        <v>4497.730341100003</v>
      </c>
      <c r="AR783" s="34">
        <v>-41913</v>
      </c>
      <c r="AS783" s="34">
        <v>0</v>
      </c>
    </row>
    <row r="784" spans="2:45" s="1" customFormat="1" ht="12.75" x14ac:dyDescent="0.2">
      <c r="B784" s="31" t="s">
        <v>3798</v>
      </c>
      <c r="C784" s="32" t="s">
        <v>2387</v>
      </c>
      <c r="D784" s="31" t="s">
        <v>2388</v>
      </c>
      <c r="E784" s="31" t="s">
        <v>13</v>
      </c>
      <c r="F784" s="31" t="s">
        <v>11</v>
      </c>
      <c r="G784" s="31" t="s">
        <v>18</v>
      </c>
      <c r="H784" s="31" t="s">
        <v>36</v>
      </c>
      <c r="I784" s="31" t="s">
        <v>10</v>
      </c>
      <c r="J784" s="31" t="s">
        <v>14</v>
      </c>
      <c r="K784" s="31" t="s">
        <v>2389</v>
      </c>
      <c r="L784" s="33">
        <v>9842</v>
      </c>
      <c r="M784" s="150">
        <v>239309.60944100001</v>
      </c>
      <c r="N784" s="34">
        <v>-108389</v>
      </c>
      <c r="O784" s="34">
        <v>38019.086861290562</v>
      </c>
      <c r="P784" s="30">
        <v>177764.6763851</v>
      </c>
      <c r="Q784" s="35">
        <v>18634.826112999999</v>
      </c>
      <c r="R784" s="36">
        <v>0</v>
      </c>
      <c r="S784" s="36">
        <v>12546.137923433389</v>
      </c>
      <c r="T784" s="36">
        <v>7137.862076566611</v>
      </c>
      <c r="U784" s="37">
        <v>19684.106146033617</v>
      </c>
      <c r="V784" s="38">
        <v>38318.932259033616</v>
      </c>
      <c r="W784" s="34">
        <v>216083.60864413361</v>
      </c>
      <c r="X784" s="34">
        <v>23524.008606433374</v>
      </c>
      <c r="Y784" s="33">
        <v>192559.60003770023</v>
      </c>
      <c r="Z784" s="144">
        <v>0</v>
      </c>
      <c r="AA784" s="34">
        <v>28036.9132509919</v>
      </c>
      <c r="AB784" s="34">
        <v>111779.31912118418</v>
      </c>
      <c r="AC784" s="34">
        <v>41254.839999999997</v>
      </c>
      <c r="AD784" s="34">
        <v>9330</v>
      </c>
      <c r="AE784" s="34">
        <v>0</v>
      </c>
      <c r="AF784" s="34">
        <v>190401.07237217607</v>
      </c>
      <c r="AG784" s="136">
        <v>12193</v>
      </c>
      <c r="AH784" s="34">
        <v>132124.06694409999</v>
      </c>
      <c r="AI784" s="34">
        <v>0</v>
      </c>
      <c r="AJ784" s="34">
        <v>23930.960944100003</v>
      </c>
      <c r="AK784" s="34">
        <v>23930.960944100003</v>
      </c>
      <c r="AL784" s="34">
        <v>12193</v>
      </c>
      <c r="AM784" s="34">
        <v>108193.106</v>
      </c>
      <c r="AN784" s="34">
        <v>96000.106</v>
      </c>
      <c r="AO784" s="34">
        <v>177764.6763851</v>
      </c>
      <c r="AP784" s="34">
        <v>57833.609441000008</v>
      </c>
      <c r="AQ784" s="34">
        <v>119931.06694410002</v>
      </c>
      <c r="AR784" s="34">
        <v>-108389</v>
      </c>
      <c r="AS784" s="34">
        <v>0</v>
      </c>
    </row>
    <row r="785" spans="2:45" s="1" customFormat="1" ht="12.75" x14ac:dyDescent="0.2">
      <c r="B785" s="31" t="s">
        <v>3798</v>
      </c>
      <c r="C785" s="32" t="s">
        <v>1719</v>
      </c>
      <c r="D785" s="31" t="s">
        <v>1720</v>
      </c>
      <c r="E785" s="31" t="s">
        <v>13</v>
      </c>
      <c r="F785" s="31" t="s">
        <v>11</v>
      </c>
      <c r="G785" s="31" t="s">
        <v>18</v>
      </c>
      <c r="H785" s="31" t="s">
        <v>36</v>
      </c>
      <c r="I785" s="31" t="s">
        <v>10</v>
      </c>
      <c r="J785" s="31" t="s">
        <v>22</v>
      </c>
      <c r="K785" s="31" t="s">
        <v>1721</v>
      </c>
      <c r="L785" s="33">
        <v>416</v>
      </c>
      <c r="M785" s="150">
        <v>20863.513041000002</v>
      </c>
      <c r="N785" s="34">
        <v>-10082</v>
      </c>
      <c r="O785" s="34">
        <v>2058.5603615</v>
      </c>
      <c r="P785" s="30">
        <v>3933.4090410000026</v>
      </c>
      <c r="Q785" s="35">
        <v>1313.1112969999999</v>
      </c>
      <c r="R785" s="36">
        <v>0</v>
      </c>
      <c r="S785" s="36">
        <v>144.99736571434138</v>
      </c>
      <c r="T785" s="36">
        <v>687.00263428565859</v>
      </c>
      <c r="U785" s="37">
        <v>832.00448656268884</v>
      </c>
      <c r="V785" s="38">
        <v>2145.1157835626886</v>
      </c>
      <c r="W785" s="34">
        <v>6078.5248245626917</v>
      </c>
      <c r="X785" s="34">
        <v>271.87006071434189</v>
      </c>
      <c r="Y785" s="33">
        <v>5806.6547638483498</v>
      </c>
      <c r="Z785" s="144">
        <v>0</v>
      </c>
      <c r="AA785" s="34">
        <v>593.34518091867847</v>
      </c>
      <c r="AB785" s="34">
        <v>2045.0446783565001</v>
      </c>
      <c r="AC785" s="34">
        <v>3037.54</v>
      </c>
      <c r="AD785" s="34">
        <v>1563.8912754999999</v>
      </c>
      <c r="AE785" s="34">
        <v>0</v>
      </c>
      <c r="AF785" s="34">
        <v>7239.8211347751785</v>
      </c>
      <c r="AG785" s="136">
        <v>1500</v>
      </c>
      <c r="AH785" s="34">
        <v>4068.8959999999997</v>
      </c>
      <c r="AI785" s="34">
        <v>0</v>
      </c>
      <c r="AJ785" s="34">
        <v>0</v>
      </c>
      <c r="AK785" s="34">
        <v>0</v>
      </c>
      <c r="AL785" s="34">
        <v>1500</v>
      </c>
      <c r="AM785" s="34">
        <v>4068.8959999999997</v>
      </c>
      <c r="AN785" s="34">
        <v>2568.8959999999997</v>
      </c>
      <c r="AO785" s="34">
        <v>3933.4090410000026</v>
      </c>
      <c r="AP785" s="34">
        <v>1364.5130410000029</v>
      </c>
      <c r="AQ785" s="34">
        <v>2568.8959999999997</v>
      </c>
      <c r="AR785" s="34">
        <v>-10082</v>
      </c>
      <c r="AS785" s="34">
        <v>0</v>
      </c>
    </row>
    <row r="786" spans="2:45" s="1" customFormat="1" ht="12.75" x14ac:dyDescent="0.2">
      <c r="B786" s="31" t="s">
        <v>3798</v>
      </c>
      <c r="C786" s="32" t="s">
        <v>2774</v>
      </c>
      <c r="D786" s="31" t="s">
        <v>2775</v>
      </c>
      <c r="E786" s="31" t="s">
        <v>13</v>
      </c>
      <c r="F786" s="31" t="s">
        <v>11</v>
      </c>
      <c r="G786" s="31" t="s">
        <v>18</v>
      </c>
      <c r="H786" s="31" t="s">
        <v>36</v>
      </c>
      <c r="I786" s="31" t="s">
        <v>10</v>
      </c>
      <c r="J786" s="31" t="s">
        <v>14</v>
      </c>
      <c r="K786" s="31" t="s">
        <v>2776</v>
      </c>
      <c r="L786" s="33">
        <v>6501</v>
      </c>
      <c r="M786" s="150">
        <v>188190.64676800004</v>
      </c>
      <c r="N786" s="34">
        <v>-142585</v>
      </c>
      <c r="O786" s="34">
        <v>32059.435223195644</v>
      </c>
      <c r="P786" s="30">
        <v>288288.71144480002</v>
      </c>
      <c r="Q786" s="35">
        <v>13103.782401</v>
      </c>
      <c r="R786" s="36">
        <v>0</v>
      </c>
      <c r="S786" s="36">
        <v>14317.655742862642</v>
      </c>
      <c r="T786" s="36">
        <v>-71.101122227597443</v>
      </c>
      <c r="U786" s="37">
        <v>14246.63144522688</v>
      </c>
      <c r="V786" s="38">
        <v>27350.413846226882</v>
      </c>
      <c r="W786" s="34">
        <v>315639.1252910269</v>
      </c>
      <c r="X786" s="34">
        <v>26845.604517862666</v>
      </c>
      <c r="Y786" s="33">
        <v>288793.52077316423</v>
      </c>
      <c r="Z786" s="144">
        <v>0</v>
      </c>
      <c r="AA786" s="34">
        <v>3514.4092678408242</v>
      </c>
      <c r="AB786" s="34">
        <v>44577.353208282912</v>
      </c>
      <c r="AC786" s="34">
        <v>27250.33</v>
      </c>
      <c r="AD786" s="34">
        <v>2296.6866367298999</v>
      </c>
      <c r="AE786" s="34">
        <v>1128.56</v>
      </c>
      <c r="AF786" s="34">
        <v>78767.339112853631</v>
      </c>
      <c r="AG786" s="136">
        <v>285785</v>
      </c>
      <c r="AH786" s="34">
        <v>291389.06467679999</v>
      </c>
      <c r="AI786" s="34">
        <v>13215</v>
      </c>
      <c r="AJ786" s="34">
        <v>18819.064676800004</v>
      </c>
      <c r="AK786" s="34">
        <v>5604.0646768000042</v>
      </c>
      <c r="AL786" s="34">
        <v>272570</v>
      </c>
      <c r="AM786" s="34">
        <v>272570</v>
      </c>
      <c r="AN786" s="34">
        <v>0</v>
      </c>
      <c r="AO786" s="34">
        <v>288288.71144480002</v>
      </c>
      <c r="AP786" s="34">
        <v>282684.64676800004</v>
      </c>
      <c r="AQ786" s="34">
        <v>5604.064676799986</v>
      </c>
      <c r="AR786" s="34">
        <v>-206625</v>
      </c>
      <c r="AS786" s="34">
        <v>64040</v>
      </c>
    </row>
    <row r="787" spans="2:45" s="1" customFormat="1" ht="12.75" x14ac:dyDescent="0.2">
      <c r="B787" s="31" t="s">
        <v>3798</v>
      </c>
      <c r="C787" s="32" t="s">
        <v>3698</v>
      </c>
      <c r="D787" s="31" t="s">
        <v>3699</v>
      </c>
      <c r="E787" s="31" t="s">
        <v>13</v>
      </c>
      <c r="F787" s="31" t="s">
        <v>11</v>
      </c>
      <c r="G787" s="31" t="s">
        <v>18</v>
      </c>
      <c r="H787" s="31" t="s">
        <v>36</v>
      </c>
      <c r="I787" s="31" t="s">
        <v>10</v>
      </c>
      <c r="J787" s="31" t="s">
        <v>12</v>
      </c>
      <c r="K787" s="31" t="s">
        <v>3700</v>
      </c>
      <c r="L787" s="33">
        <v>2288</v>
      </c>
      <c r="M787" s="150">
        <v>40214.615576999997</v>
      </c>
      <c r="N787" s="34">
        <v>-65832</v>
      </c>
      <c r="O787" s="34">
        <v>29005.268387398348</v>
      </c>
      <c r="P787" s="30">
        <v>38277.077134699997</v>
      </c>
      <c r="Q787" s="35">
        <v>3551.4919839999998</v>
      </c>
      <c r="R787" s="36">
        <v>0</v>
      </c>
      <c r="S787" s="36">
        <v>1942.18846628646</v>
      </c>
      <c r="T787" s="36">
        <v>2633.81153371354</v>
      </c>
      <c r="U787" s="37">
        <v>4576.0246760947884</v>
      </c>
      <c r="V787" s="38">
        <v>8127.5166600947887</v>
      </c>
      <c r="W787" s="34">
        <v>46404.593794794782</v>
      </c>
      <c r="X787" s="34">
        <v>3641.6033742864529</v>
      </c>
      <c r="Y787" s="33">
        <v>42762.990420508329</v>
      </c>
      <c r="Z787" s="144">
        <v>0</v>
      </c>
      <c r="AA787" s="34">
        <v>791.54428727040158</v>
      </c>
      <c r="AB787" s="34">
        <v>8355.5792595137391</v>
      </c>
      <c r="AC787" s="34">
        <v>12460.759999999998</v>
      </c>
      <c r="AD787" s="34">
        <v>367.5</v>
      </c>
      <c r="AE787" s="34">
        <v>481</v>
      </c>
      <c r="AF787" s="34">
        <v>22456.383546784138</v>
      </c>
      <c r="AG787" s="136">
        <v>90230</v>
      </c>
      <c r="AH787" s="34">
        <v>94251.461557699993</v>
      </c>
      <c r="AI787" s="34">
        <v>0</v>
      </c>
      <c r="AJ787" s="34">
        <v>4021.4615577</v>
      </c>
      <c r="AK787" s="34">
        <v>4021.4615577</v>
      </c>
      <c r="AL787" s="34">
        <v>90230</v>
      </c>
      <c r="AM787" s="34">
        <v>90230</v>
      </c>
      <c r="AN787" s="34">
        <v>0</v>
      </c>
      <c r="AO787" s="34">
        <v>38277.077134699997</v>
      </c>
      <c r="AP787" s="34">
        <v>34255.615576999997</v>
      </c>
      <c r="AQ787" s="34">
        <v>4021.4615577000004</v>
      </c>
      <c r="AR787" s="34">
        <v>-65832</v>
      </c>
      <c r="AS787" s="34">
        <v>0</v>
      </c>
    </row>
    <row r="788" spans="2:45" s="1" customFormat="1" ht="12.75" x14ac:dyDescent="0.2">
      <c r="B788" s="31" t="s">
        <v>3798</v>
      </c>
      <c r="C788" s="32" t="s">
        <v>3548</v>
      </c>
      <c r="D788" s="31" t="s">
        <v>3549</v>
      </c>
      <c r="E788" s="31" t="s">
        <v>13</v>
      </c>
      <c r="F788" s="31" t="s">
        <v>11</v>
      </c>
      <c r="G788" s="31" t="s">
        <v>18</v>
      </c>
      <c r="H788" s="31" t="s">
        <v>36</v>
      </c>
      <c r="I788" s="31" t="s">
        <v>10</v>
      </c>
      <c r="J788" s="31" t="s">
        <v>14</v>
      </c>
      <c r="K788" s="31" t="s">
        <v>3550</v>
      </c>
      <c r="L788" s="33">
        <v>5480</v>
      </c>
      <c r="M788" s="150">
        <v>315887.082322</v>
      </c>
      <c r="N788" s="34">
        <v>-80160</v>
      </c>
      <c r="O788" s="34">
        <v>34392.748765961805</v>
      </c>
      <c r="P788" s="30">
        <v>217127.88232199999</v>
      </c>
      <c r="Q788" s="35">
        <v>19222.798078</v>
      </c>
      <c r="R788" s="36">
        <v>0</v>
      </c>
      <c r="S788" s="36">
        <v>7068.9149451455723</v>
      </c>
      <c r="T788" s="36">
        <v>3891.0850548544277</v>
      </c>
      <c r="U788" s="37">
        <v>10960.059101835421</v>
      </c>
      <c r="V788" s="38">
        <v>30182.857179835421</v>
      </c>
      <c r="W788" s="34">
        <v>247310.7395018354</v>
      </c>
      <c r="X788" s="34">
        <v>13254.215522145561</v>
      </c>
      <c r="Y788" s="33">
        <v>234056.52397968984</v>
      </c>
      <c r="Z788" s="144">
        <v>0</v>
      </c>
      <c r="AA788" s="34">
        <v>10605.757423720839</v>
      </c>
      <c r="AB788" s="34">
        <v>37235.962040864666</v>
      </c>
      <c r="AC788" s="34">
        <v>22970.59</v>
      </c>
      <c r="AD788" s="34">
        <v>971.97406765000005</v>
      </c>
      <c r="AE788" s="34">
        <v>1464.49</v>
      </c>
      <c r="AF788" s="34">
        <v>73248.7735322355</v>
      </c>
      <c r="AG788" s="136">
        <v>79632</v>
      </c>
      <c r="AH788" s="34">
        <v>108182.8</v>
      </c>
      <c r="AI788" s="34">
        <v>0</v>
      </c>
      <c r="AJ788" s="34">
        <v>28550.800000000003</v>
      </c>
      <c r="AK788" s="34">
        <v>28550.800000000003</v>
      </c>
      <c r="AL788" s="34">
        <v>79632</v>
      </c>
      <c r="AM788" s="34">
        <v>79632</v>
      </c>
      <c r="AN788" s="34">
        <v>0</v>
      </c>
      <c r="AO788" s="34">
        <v>217127.88232199999</v>
      </c>
      <c r="AP788" s="34">
        <v>188577.082322</v>
      </c>
      <c r="AQ788" s="34">
        <v>28550.799999999988</v>
      </c>
      <c r="AR788" s="34">
        <v>-80160</v>
      </c>
      <c r="AS788" s="34">
        <v>0</v>
      </c>
    </row>
    <row r="789" spans="2:45" s="1" customFormat="1" ht="12.75" x14ac:dyDescent="0.2">
      <c r="B789" s="31" t="s">
        <v>3798</v>
      </c>
      <c r="C789" s="32" t="s">
        <v>183</v>
      </c>
      <c r="D789" s="31" t="s">
        <v>184</v>
      </c>
      <c r="E789" s="31" t="s">
        <v>13</v>
      </c>
      <c r="F789" s="31" t="s">
        <v>11</v>
      </c>
      <c r="G789" s="31" t="s">
        <v>18</v>
      </c>
      <c r="H789" s="31" t="s">
        <v>36</v>
      </c>
      <c r="I789" s="31" t="s">
        <v>10</v>
      </c>
      <c r="J789" s="31" t="s">
        <v>12</v>
      </c>
      <c r="K789" s="31" t="s">
        <v>185</v>
      </c>
      <c r="L789" s="33">
        <v>1787</v>
      </c>
      <c r="M789" s="150">
        <v>79969.067204999999</v>
      </c>
      <c r="N789" s="34">
        <v>-41735.800000000003</v>
      </c>
      <c r="O789" s="34">
        <v>20633.527172650316</v>
      </c>
      <c r="P789" s="30">
        <v>64174.967204999994</v>
      </c>
      <c r="Q789" s="35">
        <v>4527.1151669999999</v>
      </c>
      <c r="R789" s="36">
        <v>0</v>
      </c>
      <c r="S789" s="36">
        <v>2562.5653097152699</v>
      </c>
      <c r="T789" s="36">
        <v>1011.4346902847301</v>
      </c>
      <c r="U789" s="37">
        <v>3574.0192728065508</v>
      </c>
      <c r="V789" s="38">
        <v>8101.1344398065503</v>
      </c>
      <c r="W789" s="34">
        <v>72276.101644806549</v>
      </c>
      <c r="X789" s="34">
        <v>4804.8099557152891</v>
      </c>
      <c r="Y789" s="33">
        <v>67471.29168909126</v>
      </c>
      <c r="Z789" s="144">
        <v>0</v>
      </c>
      <c r="AA789" s="34">
        <v>1578.9344366128662</v>
      </c>
      <c r="AB789" s="34">
        <v>8148.5975578931475</v>
      </c>
      <c r="AC789" s="34">
        <v>7490.59</v>
      </c>
      <c r="AD789" s="34">
        <v>550.5</v>
      </c>
      <c r="AE789" s="34">
        <v>0</v>
      </c>
      <c r="AF789" s="34">
        <v>17768.621994506015</v>
      </c>
      <c r="AG789" s="136">
        <v>32286</v>
      </c>
      <c r="AH789" s="34">
        <v>35069.699999999997</v>
      </c>
      <c r="AI789" s="34">
        <v>757</v>
      </c>
      <c r="AJ789" s="34">
        <v>3540.7000000000003</v>
      </c>
      <c r="AK789" s="34">
        <v>2783.7000000000003</v>
      </c>
      <c r="AL789" s="34">
        <v>31529</v>
      </c>
      <c r="AM789" s="34">
        <v>31529</v>
      </c>
      <c r="AN789" s="34">
        <v>0</v>
      </c>
      <c r="AO789" s="34">
        <v>64174.967204999994</v>
      </c>
      <c r="AP789" s="34">
        <v>61391.267204999996</v>
      </c>
      <c r="AQ789" s="34">
        <v>2783.6999999999971</v>
      </c>
      <c r="AR789" s="34">
        <v>-51078</v>
      </c>
      <c r="AS789" s="34">
        <v>9342.1999999999971</v>
      </c>
    </row>
    <row r="790" spans="2:45" s="1" customFormat="1" ht="12.75" x14ac:dyDescent="0.2">
      <c r="B790" s="31" t="s">
        <v>3798</v>
      </c>
      <c r="C790" s="32" t="s">
        <v>897</v>
      </c>
      <c r="D790" s="31" t="s">
        <v>898</v>
      </c>
      <c r="E790" s="31" t="s">
        <v>13</v>
      </c>
      <c r="F790" s="31" t="s">
        <v>11</v>
      </c>
      <c r="G790" s="31" t="s">
        <v>18</v>
      </c>
      <c r="H790" s="31" t="s">
        <v>36</v>
      </c>
      <c r="I790" s="31" t="s">
        <v>10</v>
      </c>
      <c r="J790" s="31" t="s">
        <v>12</v>
      </c>
      <c r="K790" s="31" t="s">
        <v>899</v>
      </c>
      <c r="L790" s="33">
        <v>1036</v>
      </c>
      <c r="M790" s="150">
        <v>71906.681683000003</v>
      </c>
      <c r="N790" s="34">
        <v>17140</v>
      </c>
      <c r="O790" s="34">
        <v>0</v>
      </c>
      <c r="P790" s="30">
        <v>92973.521682999999</v>
      </c>
      <c r="Q790" s="35">
        <v>1272.4741710000001</v>
      </c>
      <c r="R790" s="36">
        <v>0</v>
      </c>
      <c r="S790" s="36">
        <v>496.62564342876215</v>
      </c>
      <c r="T790" s="36">
        <v>1575.374356571238</v>
      </c>
      <c r="U790" s="37">
        <v>2072.0111732666965</v>
      </c>
      <c r="V790" s="38">
        <v>3344.4853442666963</v>
      </c>
      <c r="W790" s="34">
        <v>96318.007027266693</v>
      </c>
      <c r="X790" s="34">
        <v>931.17308142875845</v>
      </c>
      <c r="Y790" s="33">
        <v>95386.833945837934</v>
      </c>
      <c r="Z790" s="144">
        <v>0</v>
      </c>
      <c r="AA790" s="34">
        <v>1912.3298418659203</v>
      </c>
      <c r="AB790" s="34">
        <v>7713.7071700800079</v>
      </c>
      <c r="AC790" s="34">
        <v>5862.24</v>
      </c>
      <c r="AD790" s="34">
        <v>521.5</v>
      </c>
      <c r="AE790" s="34">
        <v>790.75</v>
      </c>
      <c r="AF790" s="34">
        <v>16800.527011945927</v>
      </c>
      <c r="AG790" s="136">
        <v>0</v>
      </c>
      <c r="AH790" s="34">
        <v>11592.84</v>
      </c>
      <c r="AI790" s="34">
        <v>0</v>
      </c>
      <c r="AJ790" s="34">
        <v>0</v>
      </c>
      <c r="AK790" s="34">
        <v>0</v>
      </c>
      <c r="AL790" s="34">
        <v>0</v>
      </c>
      <c r="AM790" s="34">
        <v>11592.84</v>
      </c>
      <c r="AN790" s="34">
        <v>11592.84</v>
      </c>
      <c r="AO790" s="34">
        <v>92973.521682999999</v>
      </c>
      <c r="AP790" s="34">
        <v>81380.681683000003</v>
      </c>
      <c r="AQ790" s="34">
        <v>11592.839999999997</v>
      </c>
      <c r="AR790" s="34">
        <v>17140</v>
      </c>
      <c r="AS790" s="34">
        <v>0</v>
      </c>
    </row>
    <row r="791" spans="2:45" s="1" customFormat="1" ht="12.75" x14ac:dyDescent="0.2">
      <c r="B791" s="31" t="s">
        <v>3798</v>
      </c>
      <c r="C791" s="32" t="s">
        <v>192</v>
      </c>
      <c r="D791" s="31" t="s">
        <v>193</v>
      </c>
      <c r="E791" s="31" t="s">
        <v>13</v>
      </c>
      <c r="F791" s="31" t="s">
        <v>11</v>
      </c>
      <c r="G791" s="31" t="s">
        <v>18</v>
      </c>
      <c r="H791" s="31" t="s">
        <v>36</v>
      </c>
      <c r="I791" s="31" t="s">
        <v>10</v>
      </c>
      <c r="J791" s="31" t="s">
        <v>22</v>
      </c>
      <c r="K791" s="31" t="s">
        <v>194</v>
      </c>
      <c r="L791" s="33">
        <v>161</v>
      </c>
      <c r="M791" s="150">
        <v>78020.14287299999</v>
      </c>
      <c r="N791" s="34">
        <v>-87794</v>
      </c>
      <c r="O791" s="34">
        <v>81782.816684004472</v>
      </c>
      <c r="P791" s="30">
        <v>-10587.11612700001</v>
      </c>
      <c r="Q791" s="35">
        <v>602.99880099999996</v>
      </c>
      <c r="R791" s="36">
        <v>10587.11612700001</v>
      </c>
      <c r="S791" s="36">
        <v>0</v>
      </c>
      <c r="T791" s="36">
        <v>69989.702955004468</v>
      </c>
      <c r="U791" s="37">
        <v>80577.253592761786</v>
      </c>
      <c r="V791" s="38">
        <v>81180.252393761781</v>
      </c>
      <c r="W791" s="34">
        <v>81180.252393761781</v>
      </c>
      <c r="X791" s="34">
        <v>81179.817883004478</v>
      </c>
      <c r="Y791" s="33">
        <v>0.43451075730263256</v>
      </c>
      <c r="Z791" s="144">
        <v>0</v>
      </c>
      <c r="AA791" s="34">
        <v>3122.9578480006703</v>
      </c>
      <c r="AB791" s="34">
        <v>3936.7360324123451</v>
      </c>
      <c r="AC791" s="34">
        <v>674.87</v>
      </c>
      <c r="AD791" s="34">
        <v>820</v>
      </c>
      <c r="AE791" s="34">
        <v>565.96</v>
      </c>
      <c r="AF791" s="34">
        <v>9120.5238804130131</v>
      </c>
      <c r="AG791" s="136">
        <v>3093</v>
      </c>
      <c r="AH791" s="34">
        <v>4192.741</v>
      </c>
      <c r="AI791" s="34">
        <v>2618</v>
      </c>
      <c r="AJ791" s="34">
        <v>2618</v>
      </c>
      <c r="AK791" s="34">
        <v>0</v>
      </c>
      <c r="AL791" s="34">
        <v>475</v>
      </c>
      <c r="AM791" s="34">
        <v>1574.7409999999998</v>
      </c>
      <c r="AN791" s="34">
        <v>1099.7409999999998</v>
      </c>
      <c r="AO791" s="34">
        <v>-10587.11612700001</v>
      </c>
      <c r="AP791" s="34">
        <v>-11686.85712700001</v>
      </c>
      <c r="AQ791" s="34">
        <v>1099.741</v>
      </c>
      <c r="AR791" s="34">
        <v>-87794</v>
      </c>
      <c r="AS791" s="34">
        <v>0</v>
      </c>
    </row>
    <row r="792" spans="2:45" s="1" customFormat="1" ht="12.75" x14ac:dyDescent="0.2">
      <c r="B792" s="31" t="s">
        <v>3798</v>
      </c>
      <c r="C792" s="32" t="s">
        <v>2543</v>
      </c>
      <c r="D792" s="31" t="s">
        <v>2544</v>
      </c>
      <c r="E792" s="31" t="s">
        <v>13</v>
      </c>
      <c r="F792" s="31" t="s">
        <v>11</v>
      </c>
      <c r="G792" s="31" t="s">
        <v>18</v>
      </c>
      <c r="H792" s="31" t="s">
        <v>36</v>
      </c>
      <c r="I792" s="31" t="s">
        <v>10</v>
      </c>
      <c r="J792" s="31" t="s">
        <v>22</v>
      </c>
      <c r="K792" s="31" t="s">
        <v>2545</v>
      </c>
      <c r="L792" s="33">
        <v>951</v>
      </c>
      <c r="M792" s="150">
        <v>263595.17112200003</v>
      </c>
      <c r="N792" s="34">
        <v>-42216</v>
      </c>
      <c r="O792" s="34">
        <v>26445.593550975329</v>
      </c>
      <c r="P792" s="30">
        <v>259149.77112200001</v>
      </c>
      <c r="Q792" s="35">
        <v>5762.9409809999997</v>
      </c>
      <c r="R792" s="36">
        <v>0</v>
      </c>
      <c r="S792" s="36">
        <v>0</v>
      </c>
      <c r="T792" s="36">
        <v>1902</v>
      </c>
      <c r="U792" s="37">
        <v>1902.0102565411469</v>
      </c>
      <c r="V792" s="38">
        <v>7664.9512375411468</v>
      </c>
      <c r="W792" s="34">
        <v>266814.72235954116</v>
      </c>
      <c r="X792" s="34">
        <v>0</v>
      </c>
      <c r="Y792" s="33">
        <v>266814.72235954116</v>
      </c>
      <c r="Z792" s="144">
        <v>19896.507727630134</v>
      </c>
      <c r="AA792" s="34">
        <v>15607.024442741629</v>
      </c>
      <c r="AB792" s="34">
        <v>36674.262389288044</v>
      </c>
      <c r="AC792" s="34">
        <v>3986.32</v>
      </c>
      <c r="AD792" s="34">
        <v>11998.927237988961</v>
      </c>
      <c r="AE792" s="34">
        <v>22624.14</v>
      </c>
      <c r="AF792" s="34">
        <v>110787.18179764878</v>
      </c>
      <c r="AG792" s="136">
        <v>34146</v>
      </c>
      <c r="AH792" s="34">
        <v>44618.6</v>
      </c>
      <c r="AI792" s="34">
        <v>3801</v>
      </c>
      <c r="AJ792" s="34">
        <v>14273.6</v>
      </c>
      <c r="AK792" s="34">
        <v>10472.6</v>
      </c>
      <c r="AL792" s="34">
        <v>30345</v>
      </c>
      <c r="AM792" s="34">
        <v>30345</v>
      </c>
      <c r="AN792" s="34">
        <v>0</v>
      </c>
      <c r="AO792" s="34">
        <v>259149.77112200001</v>
      </c>
      <c r="AP792" s="34">
        <v>248677.171122</v>
      </c>
      <c r="AQ792" s="34">
        <v>10472.599999999977</v>
      </c>
      <c r="AR792" s="34">
        <v>-42216</v>
      </c>
      <c r="AS792" s="34">
        <v>0</v>
      </c>
    </row>
    <row r="793" spans="2:45" s="1" customFormat="1" ht="12.75" x14ac:dyDescent="0.2">
      <c r="B793" s="31" t="s">
        <v>3798</v>
      </c>
      <c r="C793" s="32" t="s">
        <v>2984</v>
      </c>
      <c r="D793" s="31" t="s">
        <v>2985</v>
      </c>
      <c r="E793" s="31" t="s">
        <v>13</v>
      </c>
      <c r="F793" s="31" t="s">
        <v>11</v>
      </c>
      <c r="G793" s="31" t="s">
        <v>18</v>
      </c>
      <c r="H793" s="31" t="s">
        <v>36</v>
      </c>
      <c r="I793" s="31" t="s">
        <v>10</v>
      </c>
      <c r="J793" s="31" t="s">
        <v>22</v>
      </c>
      <c r="K793" s="31" t="s">
        <v>2986</v>
      </c>
      <c r="L793" s="33">
        <v>356</v>
      </c>
      <c r="M793" s="150">
        <v>27281.26738119057</v>
      </c>
      <c r="N793" s="34">
        <v>0</v>
      </c>
      <c r="O793" s="34">
        <v>0</v>
      </c>
      <c r="P793" s="30">
        <v>0</v>
      </c>
      <c r="Q793" s="35">
        <v>0</v>
      </c>
      <c r="R793" s="36">
        <v>0</v>
      </c>
      <c r="S793" s="36">
        <v>221.73164228579944</v>
      </c>
      <c r="T793" s="36">
        <v>490.26835771420053</v>
      </c>
      <c r="U793" s="37">
        <v>712.00383946230113</v>
      </c>
      <c r="V793" s="38">
        <v>712.00383946230113</v>
      </c>
      <c r="W793" s="34">
        <v>712.00383946230113</v>
      </c>
      <c r="X793" s="34">
        <v>221.73164228579935</v>
      </c>
      <c r="Y793" s="33">
        <v>490.27219717650178</v>
      </c>
      <c r="Z793" s="144">
        <v>0</v>
      </c>
      <c r="AA793" s="34">
        <v>3749.82078587671</v>
      </c>
      <c r="AB793" s="34">
        <v>4450.9725838246286</v>
      </c>
      <c r="AC793" s="34">
        <v>3223.0299999999997</v>
      </c>
      <c r="AD793" s="34">
        <v>594.59776084999999</v>
      </c>
      <c r="AE793" s="34">
        <v>1765.45</v>
      </c>
      <c r="AF793" s="34">
        <v>13783.871130551339</v>
      </c>
      <c r="AG793" s="136">
        <v>0</v>
      </c>
      <c r="AH793" s="34">
        <v>0</v>
      </c>
      <c r="AI793" s="34">
        <v>0</v>
      </c>
      <c r="AJ793" s="34">
        <v>0</v>
      </c>
      <c r="AK793" s="34">
        <v>0</v>
      </c>
      <c r="AL793" s="34">
        <v>0</v>
      </c>
      <c r="AM793" s="34">
        <v>0</v>
      </c>
      <c r="AN793" s="34">
        <v>0</v>
      </c>
      <c r="AO793" s="34">
        <v>0</v>
      </c>
      <c r="AP793" s="34">
        <v>0</v>
      </c>
      <c r="AQ793" s="34">
        <v>0</v>
      </c>
      <c r="AR793" s="34">
        <v>0</v>
      </c>
      <c r="AS793" s="34">
        <v>0</v>
      </c>
    </row>
    <row r="794" spans="2:45" s="1" customFormat="1" ht="12.75" x14ac:dyDescent="0.2">
      <c r="B794" s="31" t="s">
        <v>3798</v>
      </c>
      <c r="C794" s="32" t="s">
        <v>2681</v>
      </c>
      <c r="D794" s="31" t="s">
        <v>2682</v>
      </c>
      <c r="E794" s="31" t="s">
        <v>13</v>
      </c>
      <c r="F794" s="31" t="s">
        <v>11</v>
      </c>
      <c r="G794" s="31" t="s">
        <v>18</v>
      </c>
      <c r="H794" s="31" t="s">
        <v>36</v>
      </c>
      <c r="I794" s="31" t="s">
        <v>10</v>
      </c>
      <c r="J794" s="31" t="s">
        <v>12</v>
      </c>
      <c r="K794" s="31" t="s">
        <v>2683</v>
      </c>
      <c r="L794" s="33">
        <v>1595</v>
      </c>
      <c r="M794" s="150">
        <v>50534.01395800001</v>
      </c>
      <c r="N794" s="34">
        <v>-23553</v>
      </c>
      <c r="O794" s="34">
        <v>9039.1052402846617</v>
      </c>
      <c r="P794" s="30">
        <v>19224.76395800001</v>
      </c>
      <c r="Q794" s="35">
        <v>2667.877477</v>
      </c>
      <c r="R794" s="36">
        <v>0</v>
      </c>
      <c r="S794" s="36">
        <v>1992.1903462864796</v>
      </c>
      <c r="T794" s="36">
        <v>1197.8096537135204</v>
      </c>
      <c r="U794" s="37">
        <v>3190.0172020853097</v>
      </c>
      <c r="V794" s="38">
        <v>5857.8946790853097</v>
      </c>
      <c r="W794" s="34">
        <v>25082.658637085318</v>
      </c>
      <c r="X794" s="34">
        <v>3735.3568992864748</v>
      </c>
      <c r="Y794" s="33">
        <v>21347.301737798844</v>
      </c>
      <c r="Z794" s="144">
        <v>0</v>
      </c>
      <c r="AA794" s="34">
        <v>3232.0554388417791</v>
      </c>
      <c r="AB794" s="34">
        <v>8771.5606787311099</v>
      </c>
      <c r="AC794" s="34">
        <v>6685.78</v>
      </c>
      <c r="AD794" s="34">
        <v>1142</v>
      </c>
      <c r="AE794" s="34">
        <v>308.75</v>
      </c>
      <c r="AF794" s="34">
        <v>20140.146117572887</v>
      </c>
      <c r="AG794" s="136">
        <v>2984</v>
      </c>
      <c r="AH794" s="34">
        <v>21315.75</v>
      </c>
      <c r="AI794" s="34">
        <v>0</v>
      </c>
      <c r="AJ794" s="34">
        <v>3467.7000000000003</v>
      </c>
      <c r="AK794" s="34">
        <v>3467.7000000000003</v>
      </c>
      <c r="AL794" s="34">
        <v>2984</v>
      </c>
      <c r="AM794" s="34">
        <v>17848.05</v>
      </c>
      <c r="AN794" s="34">
        <v>14864.05</v>
      </c>
      <c r="AO794" s="34">
        <v>19224.76395800001</v>
      </c>
      <c r="AP794" s="34">
        <v>893.01395800001046</v>
      </c>
      <c r="AQ794" s="34">
        <v>18331.75</v>
      </c>
      <c r="AR794" s="34">
        <v>-23553</v>
      </c>
      <c r="AS794" s="34">
        <v>0</v>
      </c>
    </row>
    <row r="795" spans="2:45" s="1" customFormat="1" ht="12.75" x14ac:dyDescent="0.2">
      <c r="B795" s="31" t="s">
        <v>3798</v>
      </c>
      <c r="C795" s="32" t="s">
        <v>2447</v>
      </c>
      <c r="D795" s="31" t="s">
        <v>2448</v>
      </c>
      <c r="E795" s="31" t="s">
        <v>13</v>
      </c>
      <c r="F795" s="31" t="s">
        <v>11</v>
      </c>
      <c r="G795" s="31" t="s">
        <v>18</v>
      </c>
      <c r="H795" s="31" t="s">
        <v>36</v>
      </c>
      <c r="I795" s="31" t="s">
        <v>10</v>
      </c>
      <c r="J795" s="31" t="s">
        <v>12</v>
      </c>
      <c r="K795" s="31" t="s">
        <v>2449</v>
      </c>
      <c r="L795" s="33">
        <v>2055</v>
      </c>
      <c r="M795" s="150">
        <v>55043.507932999993</v>
      </c>
      <c r="N795" s="34">
        <v>-51553</v>
      </c>
      <c r="O795" s="34">
        <v>11592.096821900683</v>
      </c>
      <c r="P795" s="30">
        <v>57474.907932999995</v>
      </c>
      <c r="Q795" s="35">
        <v>3789.3183600000002</v>
      </c>
      <c r="R795" s="36">
        <v>0</v>
      </c>
      <c r="S795" s="36">
        <v>2215.5941714294222</v>
      </c>
      <c r="T795" s="36">
        <v>1894.4058285705778</v>
      </c>
      <c r="U795" s="37">
        <v>4110.0221631882832</v>
      </c>
      <c r="V795" s="38">
        <v>7899.3405231882834</v>
      </c>
      <c r="W795" s="34">
        <v>65374.248456188281</v>
      </c>
      <c r="X795" s="34">
        <v>4154.2390714294306</v>
      </c>
      <c r="Y795" s="33">
        <v>61220.009384758851</v>
      </c>
      <c r="Z795" s="144">
        <v>0</v>
      </c>
      <c r="AA795" s="34">
        <v>1986.9890241565349</v>
      </c>
      <c r="AB795" s="34">
        <v>9570.3454277305827</v>
      </c>
      <c r="AC795" s="34">
        <v>8613.9699999999993</v>
      </c>
      <c r="AD795" s="34">
        <v>1863.0415573962</v>
      </c>
      <c r="AE795" s="34">
        <v>160.4</v>
      </c>
      <c r="AF795" s="34">
        <v>22194.746009283321</v>
      </c>
      <c r="AG795" s="136">
        <v>56690</v>
      </c>
      <c r="AH795" s="34">
        <v>62083.4</v>
      </c>
      <c r="AI795" s="34">
        <v>0</v>
      </c>
      <c r="AJ795" s="34">
        <v>5393.4000000000005</v>
      </c>
      <c r="AK795" s="34">
        <v>5393.4000000000005</v>
      </c>
      <c r="AL795" s="34">
        <v>56690</v>
      </c>
      <c r="AM795" s="34">
        <v>56690</v>
      </c>
      <c r="AN795" s="34">
        <v>0</v>
      </c>
      <c r="AO795" s="34">
        <v>57474.907932999995</v>
      </c>
      <c r="AP795" s="34">
        <v>52081.507932999993</v>
      </c>
      <c r="AQ795" s="34">
        <v>5393.4000000000015</v>
      </c>
      <c r="AR795" s="34">
        <v>-51553</v>
      </c>
      <c r="AS795" s="34">
        <v>0</v>
      </c>
    </row>
    <row r="796" spans="2:45" s="1" customFormat="1" ht="12.75" x14ac:dyDescent="0.2">
      <c r="B796" s="31" t="s">
        <v>3798</v>
      </c>
      <c r="C796" s="32" t="s">
        <v>2498</v>
      </c>
      <c r="D796" s="31" t="s">
        <v>2499</v>
      </c>
      <c r="E796" s="31" t="s">
        <v>13</v>
      </c>
      <c r="F796" s="31" t="s">
        <v>11</v>
      </c>
      <c r="G796" s="31" t="s">
        <v>18</v>
      </c>
      <c r="H796" s="31" t="s">
        <v>36</v>
      </c>
      <c r="I796" s="31" t="s">
        <v>10</v>
      </c>
      <c r="J796" s="31" t="s">
        <v>15</v>
      </c>
      <c r="K796" s="31" t="s">
        <v>2500</v>
      </c>
      <c r="L796" s="33">
        <v>36413</v>
      </c>
      <c r="M796" s="150">
        <v>1745053.0860009999</v>
      </c>
      <c r="N796" s="34">
        <v>-1290060</v>
      </c>
      <c r="O796" s="34">
        <v>697699.72072632506</v>
      </c>
      <c r="P796" s="30">
        <v>1115976.0860009999</v>
      </c>
      <c r="Q796" s="35">
        <v>122005.85047200001</v>
      </c>
      <c r="R796" s="36">
        <v>0</v>
      </c>
      <c r="S796" s="36">
        <v>63064.234771452793</v>
      </c>
      <c r="T796" s="36">
        <v>9761.7652285472068</v>
      </c>
      <c r="U796" s="37">
        <v>72826.392714440357</v>
      </c>
      <c r="V796" s="38">
        <v>194832.24318644038</v>
      </c>
      <c r="W796" s="34">
        <v>1310808.3291874402</v>
      </c>
      <c r="X796" s="34">
        <v>118245.4401964529</v>
      </c>
      <c r="Y796" s="33">
        <v>1192562.8889909873</v>
      </c>
      <c r="Z796" s="144">
        <v>0</v>
      </c>
      <c r="AA796" s="34">
        <v>127836.78243787389</v>
      </c>
      <c r="AB796" s="34">
        <v>300734.03635682643</v>
      </c>
      <c r="AC796" s="34">
        <v>152632.85</v>
      </c>
      <c r="AD796" s="34">
        <v>21317.237403696585</v>
      </c>
      <c r="AE796" s="34">
        <v>1142.72</v>
      </c>
      <c r="AF796" s="34">
        <v>603663.6261983969</v>
      </c>
      <c r="AG796" s="136">
        <v>1125360</v>
      </c>
      <c r="AH796" s="34">
        <v>1259350</v>
      </c>
      <c r="AI796" s="34">
        <v>39800</v>
      </c>
      <c r="AJ796" s="34">
        <v>173790</v>
      </c>
      <c r="AK796" s="34">
        <v>133990</v>
      </c>
      <c r="AL796" s="34">
        <v>1085560</v>
      </c>
      <c r="AM796" s="34">
        <v>1085560</v>
      </c>
      <c r="AN796" s="34">
        <v>0</v>
      </c>
      <c r="AO796" s="34">
        <v>1115976.0860009999</v>
      </c>
      <c r="AP796" s="34">
        <v>981986.0860009999</v>
      </c>
      <c r="AQ796" s="34">
        <v>133990</v>
      </c>
      <c r="AR796" s="34">
        <v>-1336478</v>
      </c>
      <c r="AS796" s="34">
        <v>46418</v>
      </c>
    </row>
    <row r="797" spans="2:45" s="1" customFormat="1" ht="12.75" x14ac:dyDescent="0.2">
      <c r="B797" s="31" t="s">
        <v>3798</v>
      </c>
      <c r="C797" s="32" t="s">
        <v>3503</v>
      </c>
      <c r="D797" s="31" t="s">
        <v>3504</v>
      </c>
      <c r="E797" s="31" t="s">
        <v>13</v>
      </c>
      <c r="F797" s="31" t="s">
        <v>11</v>
      </c>
      <c r="G797" s="31" t="s">
        <v>18</v>
      </c>
      <c r="H797" s="31" t="s">
        <v>36</v>
      </c>
      <c r="I797" s="31" t="s">
        <v>10</v>
      </c>
      <c r="J797" s="31" t="s">
        <v>22</v>
      </c>
      <c r="K797" s="31" t="s">
        <v>3505</v>
      </c>
      <c r="L797" s="33">
        <v>217</v>
      </c>
      <c r="M797" s="150">
        <v>10624.952753</v>
      </c>
      <c r="N797" s="34">
        <v>-42828</v>
      </c>
      <c r="O797" s="34">
        <v>23737.941385620758</v>
      </c>
      <c r="P797" s="30">
        <v>-39572.670247000002</v>
      </c>
      <c r="Q797" s="35">
        <v>1368.7525000000001</v>
      </c>
      <c r="R797" s="36">
        <v>39572.670247000002</v>
      </c>
      <c r="S797" s="36">
        <v>107.97250400004148</v>
      </c>
      <c r="T797" s="36">
        <v>16733.220819490947</v>
      </c>
      <c r="U797" s="37">
        <v>56414.167782432618</v>
      </c>
      <c r="V797" s="38">
        <v>57782.92028243262</v>
      </c>
      <c r="W797" s="34">
        <v>57782.92028243262</v>
      </c>
      <c r="X797" s="34">
        <v>22666.113271620801</v>
      </c>
      <c r="Y797" s="33">
        <v>35116.807010811819</v>
      </c>
      <c r="Z797" s="144">
        <v>0</v>
      </c>
      <c r="AA797" s="34">
        <v>707.79517664403033</v>
      </c>
      <c r="AB797" s="34">
        <v>765.15379771128221</v>
      </c>
      <c r="AC797" s="34">
        <v>2107.34</v>
      </c>
      <c r="AD797" s="34">
        <v>935.18369280000002</v>
      </c>
      <c r="AE797" s="34">
        <v>105</v>
      </c>
      <c r="AF797" s="34">
        <v>4620.4726671553126</v>
      </c>
      <c r="AG797" s="136">
        <v>0</v>
      </c>
      <c r="AH797" s="34">
        <v>2833.377</v>
      </c>
      <c r="AI797" s="34">
        <v>0</v>
      </c>
      <c r="AJ797" s="34">
        <v>710.90000000000009</v>
      </c>
      <c r="AK797" s="34">
        <v>710.90000000000009</v>
      </c>
      <c r="AL797" s="34">
        <v>0</v>
      </c>
      <c r="AM797" s="34">
        <v>2122.4769999999999</v>
      </c>
      <c r="AN797" s="34">
        <v>2122.4769999999999</v>
      </c>
      <c r="AO797" s="34">
        <v>-39572.670247000002</v>
      </c>
      <c r="AP797" s="34">
        <v>-42406.047247000002</v>
      </c>
      <c r="AQ797" s="34">
        <v>2833.3770000000004</v>
      </c>
      <c r="AR797" s="34">
        <v>-42828</v>
      </c>
      <c r="AS797" s="34">
        <v>0</v>
      </c>
    </row>
    <row r="798" spans="2:45" s="1" customFormat="1" ht="12.75" x14ac:dyDescent="0.2">
      <c r="B798" s="31" t="s">
        <v>3798</v>
      </c>
      <c r="C798" s="32" t="s">
        <v>3176</v>
      </c>
      <c r="D798" s="31" t="s">
        <v>3177</v>
      </c>
      <c r="E798" s="31" t="s">
        <v>13</v>
      </c>
      <c r="F798" s="31" t="s">
        <v>11</v>
      </c>
      <c r="G798" s="31" t="s">
        <v>18</v>
      </c>
      <c r="H798" s="31" t="s">
        <v>36</v>
      </c>
      <c r="I798" s="31" t="s">
        <v>10</v>
      </c>
      <c r="J798" s="31" t="s">
        <v>22</v>
      </c>
      <c r="K798" s="31" t="s">
        <v>3178</v>
      </c>
      <c r="L798" s="33">
        <v>885</v>
      </c>
      <c r="M798" s="150">
        <v>168465.146851</v>
      </c>
      <c r="N798" s="34">
        <v>-15257</v>
      </c>
      <c r="O798" s="34">
        <v>2703.2877845277935</v>
      </c>
      <c r="P798" s="30">
        <v>173737.54685099999</v>
      </c>
      <c r="Q798" s="35">
        <v>1516.5187089999999</v>
      </c>
      <c r="R798" s="36">
        <v>0</v>
      </c>
      <c r="S798" s="36">
        <v>1035.5854617146836</v>
      </c>
      <c r="T798" s="36">
        <v>734.41453828531644</v>
      </c>
      <c r="U798" s="37">
        <v>1770.0095447307203</v>
      </c>
      <c r="V798" s="38">
        <v>3286.5282537307203</v>
      </c>
      <c r="W798" s="34">
        <v>177024.0751047307</v>
      </c>
      <c r="X798" s="34">
        <v>1941.7227407146711</v>
      </c>
      <c r="Y798" s="33">
        <v>175082.35236401603</v>
      </c>
      <c r="Z798" s="144">
        <v>0</v>
      </c>
      <c r="AA798" s="34">
        <v>3083.2478539005565</v>
      </c>
      <c r="AB798" s="34">
        <v>9391.2743171507227</v>
      </c>
      <c r="AC798" s="34">
        <v>3709.67</v>
      </c>
      <c r="AD798" s="34">
        <v>2089.0876698598004</v>
      </c>
      <c r="AE798" s="34">
        <v>449</v>
      </c>
      <c r="AF798" s="34">
        <v>18722.27984091108</v>
      </c>
      <c r="AG798" s="136">
        <v>47713</v>
      </c>
      <c r="AH798" s="34">
        <v>51117.4</v>
      </c>
      <c r="AI798" s="34">
        <v>0</v>
      </c>
      <c r="AJ798" s="34">
        <v>3404.4</v>
      </c>
      <c r="AK798" s="34">
        <v>3404.4</v>
      </c>
      <c r="AL798" s="34">
        <v>47713</v>
      </c>
      <c r="AM798" s="34">
        <v>47713</v>
      </c>
      <c r="AN798" s="34">
        <v>0</v>
      </c>
      <c r="AO798" s="34">
        <v>173737.54685099999</v>
      </c>
      <c r="AP798" s="34">
        <v>170333.146851</v>
      </c>
      <c r="AQ798" s="34">
        <v>3404.3999999999942</v>
      </c>
      <c r="AR798" s="34">
        <v>-15257</v>
      </c>
      <c r="AS798" s="34">
        <v>0</v>
      </c>
    </row>
    <row r="799" spans="2:45" s="1" customFormat="1" ht="12.75" x14ac:dyDescent="0.2">
      <c r="B799" s="31" t="s">
        <v>3798</v>
      </c>
      <c r="C799" s="32" t="s">
        <v>1545</v>
      </c>
      <c r="D799" s="31" t="s">
        <v>1546</v>
      </c>
      <c r="E799" s="31" t="s">
        <v>13</v>
      </c>
      <c r="F799" s="31" t="s">
        <v>11</v>
      </c>
      <c r="G799" s="31" t="s">
        <v>18</v>
      </c>
      <c r="H799" s="31" t="s">
        <v>36</v>
      </c>
      <c r="I799" s="31" t="s">
        <v>10</v>
      </c>
      <c r="J799" s="31" t="s">
        <v>12</v>
      </c>
      <c r="K799" s="31" t="s">
        <v>1547</v>
      </c>
      <c r="L799" s="33">
        <v>1598</v>
      </c>
      <c r="M799" s="150">
        <v>59864.649107999998</v>
      </c>
      <c r="N799" s="34">
        <v>-57072</v>
      </c>
      <c r="O799" s="34">
        <v>41011.746263417161</v>
      </c>
      <c r="P799" s="30">
        <v>30206.649107999998</v>
      </c>
      <c r="Q799" s="35">
        <v>4621.7331729999996</v>
      </c>
      <c r="R799" s="36">
        <v>0</v>
      </c>
      <c r="S799" s="36">
        <v>2903.7776491439727</v>
      </c>
      <c r="T799" s="36">
        <v>7142.1414614346468</v>
      </c>
      <c r="U799" s="37">
        <v>10045.973283229891</v>
      </c>
      <c r="V799" s="38">
        <v>14667.706456229891</v>
      </c>
      <c r="W799" s="34">
        <v>44874.355564229889</v>
      </c>
      <c r="X799" s="34">
        <v>14168.752517561126</v>
      </c>
      <c r="Y799" s="33">
        <v>30705.603046668763</v>
      </c>
      <c r="Z799" s="144">
        <v>0</v>
      </c>
      <c r="AA799" s="34">
        <v>1633.6029644023761</v>
      </c>
      <c r="AB799" s="34">
        <v>13002.188163801498</v>
      </c>
      <c r="AC799" s="34">
        <v>7565.65</v>
      </c>
      <c r="AD799" s="34">
        <v>2587.3944749840002</v>
      </c>
      <c r="AE799" s="34">
        <v>170.38</v>
      </c>
      <c r="AF799" s="34">
        <v>24959.215603187877</v>
      </c>
      <c r="AG799" s="136">
        <v>27414</v>
      </c>
      <c r="AH799" s="34">
        <v>27414</v>
      </c>
      <c r="AI799" s="34">
        <v>4377</v>
      </c>
      <c r="AJ799" s="34">
        <v>4377</v>
      </c>
      <c r="AK799" s="34">
        <v>0</v>
      </c>
      <c r="AL799" s="34">
        <v>23037</v>
      </c>
      <c r="AM799" s="34">
        <v>23037</v>
      </c>
      <c r="AN799" s="34">
        <v>0</v>
      </c>
      <c r="AO799" s="34">
        <v>30206.649107999998</v>
      </c>
      <c r="AP799" s="34">
        <v>30206.649107999998</v>
      </c>
      <c r="AQ799" s="34">
        <v>0</v>
      </c>
      <c r="AR799" s="34">
        <v>-57072</v>
      </c>
      <c r="AS799" s="34">
        <v>0</v>
      </c>
    </row>
    <row r="800" spans="2:45" s="1" customFormat="1" ht="12.75" x14ac:dyDescent="0.2">
      <c r="B800" s="31" t="s">
        <v>3798</v>
      </c>
      <c r="C800" s="32" t="s">
        <v>2606</v>
      </c>
      <c r="D800" s="31" t="s">
        <v>2607</v>
      </c>
      <c r="E800" s="31" t="s">
        <v>13</v>
      </c>
      <c r="F800" s="31" t="s">
        <v>11</v>
      </c>
      <c r="G800" s="31" t="s">
        <v>18</v>
      </c>
      <c r="H800" s="31" t="s">
        <v>36</v>
      </c>
      <c r="I800" s="31" t="s">
        <v>10</v>
      </c>
      <c r="J800" s="31" t="s">
        <v>15</v>
      </c>
      <c r="K800" s="31" t="s">
        <v>2608</v>
      </c>
      <c r="L800" s="33">
        <v>26730</v>
      </c>
      <c r="M800" s="150">
        <v>1776841.8514579998</v>
      </c>
      <c r="N800" s="34">
        <v>-1740061</v>
      </c>
      <c r="O800" s="34">
        <v>810674.63410659228</v>
      </c>
      <c r="P800" s="30">
        <v>834556.85145799979</v>
      </c>
      <c r="Q800" s="35">
        <v>143944.79199699999</v>
      </c>
      <c r="R800" s="36">
        <v>0</v>
      </c>
      <c r="S800" s="36">
        <v>43880.413678873992</v>
      </c>
      <c r="T800" s="36">
        <v>9579.5863211260075</v>
      </c>
      <c r="U800" s="37">
        <v>53460.288283222777</v>
      </c>
      <c r="V800" s="38">
        <v>197405.08028022276</v>
      </c>
      <c r="W800" s="34">
        <v>1031961.9317382225</v>
      </c>
      <c r="X800" s="34">
        <v>82275.775647873874</v>
      </c>
      <c r="Y800" s="33">
        <v>949686.15609034861</v>
      </c>
      <c r="Z800" s="144">
        <v>0</v>
      </c>
      <c r="AA800" s="34">
        <v>80451.387973577235</v>
      </c>
      <c r="AB800" s="34">
        <v>354045.22764598631</v>
      </c>
      <c r="AC800" s="34">
        <v>112044.49</v>
      </c>
      <c r="AD800" s="34">
        <v>7267</v>
      </c>
      <c r="AE800" s="34">
        <v>4293.8100000000004</v>
      </c>
      <c r="AF800" s="34">
        <v>558101.91561956366</v>
      </c>
      <c r="AG800" s="136">
        <v>1370888</v>
      </c>
      <c r="AH800" s="34">
        <v>1370888</v>
      </c>
      <c r="AI800" s="34">
        <v>239380</v>
      </c>
      <c r="AJ800" s="34">
        <v>239380</v>
      </c>
      <c r="AK800" s="34">
        <v>0</v>
      </c>
      <c r="AL800" s="34">
        <v>1131508</v>
      </c>
      <c r="AM800" s="34">
        <v>1131508</v>
      </c>
      <c r="AN800" s="34">
        <v>0</v>
      </c>
      <c r="AO800" s="34">
        <v>834556.85145799979</v>
      </c>
      <c r="AP800" s="34">
        <v>834556.85145799979</v>
      </c>
      <c r="AQ800" s="34">
        <v>0</v>
      </c>
      <c r="AR800" s="34">
        <v>-1740971</v>
      </c>
      <c r="AS800" s="34">
        <v>910</v>
      </c>
    </row>
    <row r="801" spans="2:45" s="1" customFormat="1" ht="12.75" x14ac:dyDescent="0.2">
      <c r="B801" s="31" t="s">
        <v>3798</v>
      </c>
      <c r="C801" s="32" t="s">
        <v>3539</v>
      </c>
      <c r="D801" s="31" t="s">
        <v>3540</v>
      </c>
      <c r="E801" s="31" t="s">
        <v>13</v>
      </c>
      <c r="F801" s="31" t="s">
        <v>11</v>
      </c>
      <c r="G801" s="31" t="s">
        <v>18</v>
      </c>
      <c r="H801" s="31" t="s">
        <v>36</v>
      </c>
      <c r="I801" s="31" t="s">
        <v>10</v>
      </c>
      <c r="J801" s="31" t="s">
        <v>22</v>
      </c>
      <c r="K801" s="31" t="s">
        <v>3541</v>
      </c>
      <c r="L801" s="33">
        <v>384</v>
      </c>
      <c r="M801" s="150">
        <v>8418.2347090000003</v>
      </c>
      <c r="N801" s="34">
        <v>-5235</v>
      </c>
      <c r="O801" s="34">
        <v>3871.4468551468249</v>
      </c>
      <c r="P801" s="30">
        <v>6463.9621798999997</v>
      </c>
      <c r="Q801" s="35">
        <v>596.85932700000001</v>
      </c>
      <c r="R801" s="36">
        <v>0</v>
      </c>
      <c r="S801" s="36">
        <v>441.85036000016964</v>
      </c>
      <c r="T801" s="36">
        <v>326.14963999983036</v>
      </c>
      <c r="U801" s="37">
        <v>768.00414144248214</v>
      </c>
      <c r="V801" s="38">
        <v>1364.8634684424821</v>
      </c>
      <c r="W801" s="34">
        <v>7828.8256483424821</v>
      </c>
      <c r="X801" s="34">
        <v>828.46942500016939</v>
      </c>
      <c r="Y801" s="33">
        <v>7000.3562233423127</v>
      </c>
      <c r="Z801" s="144">
        <v>0</v>
      </c>
      <c r="AA801" s="34">
        <v>707.79517664403033</v>
      </c>
      <c r="AB801" s="34">
        <v>1897.4832188063983</v>
      </c>
      <c r="AC801" s="34">
        <v>1990.1699999999998</v>
      </c>
      <c r="AD801" s="34">
        <v>0</v>
      </c>
      <c r="AE801" s="34">
        <v>0</v>
      </c>
      <c r="AF801" s="34">
        <v>4595.4483954504285</v>
      </c>
      <c r="AG801" s="136">
        <v>0</v>
      </c>
      <c r="AH801" s="34">
        <v>4597.7274708999994</v>
      </c>
      <c r="AI801" s="34">
        <v>0</v>
      </c>
      <c r="AJ801" s="34">
        <v>841.82347090000007</v>
      </c>
      <c r="AK801" s="34">
        <v>841.82347090000007</v>
      </c>
      <c r="AL801" s="34">
        <v>0</v>
      </c>
      <c r="AM801" s="34">
        <v>3755.9039999999995</v>
      </c>
      <c r="AN801" s="34">
        <v>3755.9039999999995</v>
      </c>
      <c r="AO801" s="34">
        <v>6463.9621798999997</v>
      </c>
      <c r="AP801" s="34">
        <v>1866.2347090000003</v>
      </c>
      <c r="AQ801" s="34">
        <v>4597.7274708999994</v>
      </c>
      <c r="AR801" s="34">
        <v>-5235</v>
      </c>
      <c r="AS801" s="34">
        <v>0</v>
      </c>
    </row>
    <row r="802" spans="2:45" s="1" customFormat="1" ht="12.75" x14ac:dyDescent="0.2">
      <c r="B802" s="31" t="s">
        <v>3798</v>
      </c>
      <c r="C802" s="32" t="s">
        <v>2444</v>
      </c>
      <c r="D802" s="31" t="s">
        <v>2445</v>
      </c>
      <c r="E802" s="31" t="s">
        <v>13</v>
      </c>
      <c r="F802" s="31" t="s">
        <v>11</v>
      </c>
      <c r="G802" s="31" t="s">
        <v>18</v>
      </c>
      <c r="H802" s="31" t="s">
        <v>36</v>
      </c>
      <c r="I802" s="31" t="s">
        <v>10</v>
      </c>
      <c r="J802" s="31" t="s">
        <v>22</v>
      </c>
      <c r="K802" s="31" t="s">
        <v>2446</v>
      </c>
      <c r="L802" s="33">
        <v>241</v>
      </c>
      <c r="M802" s="150">
        <v>6990.6655379999993</v>
      </c>
      <c r="N802" s="34">
        <v>-328</v>
      </c>
      <c r="O802" s="34">
        <v>0</v>
      </c>
      <c r="P802" s="30">
        <v>2802.9530917999982</v>
      </c>
      <c r="Q802" s="35">
        <v>0</v>
      </c>
      <c r="R802" s="36">
        <v>0</v>
      </c>
      <c r="S802" s="36">
        <v>101.29932457146748</v>
      </c>
      <c r="T802" s="36">
        <v>380.70067542853252</v>
      </c>
      <c r="U802" s="37">
        <v>482.0025991865578</v>
      </c>
      <c r="V802" s="38">
        <v>482.0025991865578</v>
      </c>
      <c r="W802" s="34">
        <v>3284.955690986556</v>
      </c>
      <c r="X802" s="34">
        <v>101.29932457146742</v>
      </c>
      <c r="Y802" s="33">
        <v>3183.6563664150885</v>
      </c>
      <c r="Z802" s="144">
        <v>0</v>
      </c>
      <c r="AA802" s="34">
        <v>1466.5035381366015</v>
      </c>
      <c r="AB802" s="34">
        <v>1575.6176155493197</v>
      </c>
      <c r="AC802" s="34">
        <v>1098.04</v>
      </c>
      <c r="AD802" s="34">
        <v>288.02244987137993</v>
      </c>
      <c r="AE802" s="34">
        <v>163.81</v>
      </c>
      <c r="AF802" s="34">
        <v>4591.993603557301</v>
      </c>
      <c r="AG802" s="136">
        <v>0</v>
      </c>
      <c r="AH802" s="34">
        <v>3056.2875537999994</v>
      </c>
      <c r="AI802" s="34">
        <v>0</v>
      </c>
      <c r="AJ802" s="34">
        <v>699.06655379999995</v>
      </c>
      <c r="AK802" s="34">
        <v>699.06655379999995</v>
      </c>
      <c r="AL802" s="34">
        <v>0</v>
      </c>
      <c r="AM802" s="34">
        <v>2357.2209999999995</v>
      </c>
      <c r="AN802" s="34">
        <v>2357.2209999999995</v>
      </c>
      <c r="AO802" s="34">
        <v>2802.9530917999982</v>
      </c>
      <c r="AP802" s="34">
        <v>-253.33446200000117</v>
      </c>
      <c r="AQ802" s="34">
        <v>3056.2875537999989</v>
      </c>
      <c r="AR802" s="34">
        <v>-328</v>
      </c>
      <c r="AS802" s="34">
        <v>0</v>
      </c>
    </row>
    <row r="803" spans="2:45" s="1" customFormat="1" ht="12.75" x14ac:dyDescent="0.2">
      <c r="B803" s="31" t="s">
        <v>3798</v>
      </c>
      <c r="C803" s="32" t="s">
        <v>1590</v>
      </c>
      <c r="D803" s="31" t="s">
        <v>1591</v>
      </c>
      <c r="E803" s="31" t="s">
        <v>13</v>
      </c>
      <c r="F803" s="31" t="s">
        <v>11</v>
      </c>
      <c r="G803" s="31" t="s">
        <v>18</v>
      </c>
      <c r="H803" s="31" t="s">
        <v>36</v>
      </c>
      <c r="I803" s="31" t="s">
        <v>10</v>
      </c>
      <c r="J803" s="31" t="s">
        <v>22</v>
      </c>
      <c r="K803" s="31" t="s">
        <v>1592</v>
      </c>
      <c r="L803" s="33">
        <v>326</v>
      </c>
      <c r="M803" s="150">
        <v>11284.982117</v>
      </c>
      <c r="N803" s="34">
        <v>5478</v>
      </c>
      <c r="O803" s="34">
        <v>0</v>
      </c>
      <c r="P803" s="30">
        <v>19951.588116999999</v>
      </c>
      <c r="Q803" s="35">
        <v>432.684301</v>
      </c>
      <c r="R803" s="36">
        <v>0</v>
      </c>
      <c r="S803" s="36">
        <v>494.40485485733268</v>
      </c>
      <c r="T803" s="36">
        <v>157.59514514266732</v>
      </c>
      <c r="U803" s="37">
        <v>652.00351591210722</v>
      </c>
      <c r="V803" s="38">
        <v>1084.6878169121073</v>
      </c>
      <c r="W803" s="34">
        <v>21036.275933912108</v>
      </c>
      <c r="X803" s="34">
        <v>927.00910285733335</v>
      </c>
      <c r="Y803" s="33">
        <v>20109.266831054774</v>
      </c>
      <c r="Z803" s="144">
        <v>0</v>
      </c>
      <c r="AA803" s="34">
        <v>957.82328047258943</v>
      </c>
      <c r="AB803" s="34">
        <v>2032.5313903151812</v>
      </c>
      <c r="AC803" s="34">
        <v>1366.5</v>
      </c>
      <c r="AD803" s="34">
        <v>403.09</v>
      </c>
      <c r="AE803" s="34">
        <v>0</v>
      </c>
      <c r="AF803" s="34">
        <v>4759.9446707877705</v>
      </c>
      <c r="AG803" s="136">
        <v>1020</v>
      </c>
      <c r="AH803" s="34">
        <v>3188.6059999999998</v>
      </c>
      <c r="AI803" s="34">
        <v>0</v>
      </c>
      <c r="AJ803" s="34">
        <v>0</v>
      </c>
      <c r="AK803" s="34">
        <v>0</v>
      </c>
      <c r="AL803" s="34">
        <v>1020</v>
      </c>
      <c r="AM803" s="34">
        <v>3188.6059999999998</v>
      </c>
      <c r="AN803" s="34">
        <v>2168.6059999999998</v>
      </c>
      <c r="AO803" s="34">
        <v>19951.588116999999</v>
      </c>
      <c r="AP803" s="34">
        <v>17782.982117</v>
      </c>
      <c r="AQ803" s="34">
        <v>2168.6059999999998</v>
      </c>
      <c r="AR803" s="34">
        <v>5478</v>
      </c>
      <c r="AS803" s="34">
        <v>0</v>
      </c>
    </row>
    <row r="804" spans="2:45" s="1" customFormat="1" ht="12.75" x14ac:dyDescent="0.2">
      <c r="B804" s="31" t="s">
        <v>3798</v>
      </c>
      <c r="C804" s="32" t="s">
        <v>1824</v>
      </c>
      <c r="D804" s="31" t="s">
        <v>1825</v>
      </c>
      <c r="E804" s="31" t="s">
        <v>13</v>
      </c>
      <c r="F804" s="31" t="s">
        <v>11</v>
      </c>
      <c r="G804" s="31" t="s">
        <v>18</v>
      </c>
      <c r="H804" s="31" t="s">
        <v>36</v>
      </c>
      <c r="I804" s="31" t="s">
        <v>10</v>
      </c>
      <c r="J804" s="31" t="s">
        <v>21</v>
      </c>
      <c r="K804" s="31" t="s">
        <v>1826</v>
      </c>
      <c r="L804" s="33">
        <v>18244</v>
      </c>
      <c r="M804" s="150">
        <v>863523.92973699991</v>
      </c>
      <c r="N804" s="34">
        <v>-1193439</v>
      </c>
      <c r="O804" s="34">
        <v>675348.15818657866</v>
      </c>
      <c r="P804" s="30">
        <v>179771.92973699991</v>
      </c>
      <c r="Q804" s="35">
        <v>72563.276358000003</v>
      </c>
      <c r="R804" s="36">
        <v>0</v>
      </c>
      <c r="S804" s="36">
        <v>31710.237525726465</v>
      </c>
      <c r="T804" s="36">
        <v>373817.55992840766</v>
      </c>
      <c r="U804" s="37">
        <v>405529.98426409252</v>
      </c>
      <c r="V804" s="38">
        <v>478093.26062209252</v>
      </c>
      <c r="W804" s="34">
        <v>657865.19035909243</v>
      </c>
      <c r="X804" s="34">
        <v>510216.10528730525</v>
      </c>
      <c r="Y804" s="33">
        <v>147649.08507178718</v>
      </c>
      <c r="Z804" s="144">
        <v>0</v>
      </c>
      <c r="AA804" s="34">
        <v>68450.921986305679</v>
      </c>
      <c r="AB804" s="34">
        <v>183809.95234819339</v>
      </c>
      <c r="AC804" s="34">
        <v>76473.61</v>
      </c>
      <c r="AD804" s="34">
        <v>16883.26507471568</v>
      </c>
      <c r="AE804" s="34">
        <v>1022.4</v>
      </c>
      <c r="AF804" s="34">
        <v>346640.14940921473</v>
      </c>
      <c r="AG804" s="136">
        <v>725412</v>
      </c>
      <c r="AH804" s="34">
        <v>725412</v>
      </c>
      <c r="AI804" s="34">
        <v>423705</v>
      </c>
      <c r="AJ804" s="34">
        <v>423705</v>
      </c>
      <c r="AK804" s="34">
        <v>0</v>
      </c>
      <c r="AL804" s="34">
        <v>301707</v>
      </c>
      <c r="AM804" s="34">
        <v>301707</v>
      </c>
      <c r="AN804" s="34">
        <v>0</v>
      </c>
      <c r="AO804" s="34">
        <v>179771.92973699991</v>
      </c>
      <c r="AP804" s="34">
        <v>179771.92973699991</v>
      </c>
      <c r="AQ804" s="34">
        <v>0</v>
      </c>
      <c r="AR804" s="34">
        <v>-1193439</v>
      </c>
      <c r="AS804" s="34">
        <v>0</v>
      </c>
    </row>
    <row r="805" spans="2:45" s="1" customFormat="1" ht="12.75" x14ac:dyDescent="0.2">
      <c r="B805" s="31" t="s">
        <v>3798</v>
      </c>
      <c r="C805" s="32" t="s">
        <v>141</v>
      </c>
      <c r="D805" s="31" t="s">
        <v>142</v>
      </c>
      <c r="E805" s="31" t="s">
        <v>13</v>
      </c>
      <c r="F805" s="31" t="s">
        <v>11</v>
      </c>
      <c r="G805" s="31" t="s">
        <v>18</v>
      </c>
      <c r="H805" s="31" t="s">
        <v>36</v>
      </c>
      <c r="I805" s="31" t="s">
        <v>10</v>
      </c>
      <c r="J805" s="31" t="s">
        <v>22</v>
      </c>
      <c r="K805" s="31" t="s">
        <v>143</v>
      </c>
      <c r="L805" s="33">
        <v>198</v>
      </c>
      <c r="M805" s="150">
        <v>41330.821550000001</v>
      </c>
      <c r="N805" s="34">
        <v>-9190</v>
      </c>
      <c r="O805" s="34">
        <v>2612.8881750016208</v>
      </c>
      <c r="P805" s="30">
        <v>49256.903705000004</v>
      </c>
      <c r="Q805" s="35">
        <v>586.72397699999999</v>
      </c>
      <c r="R805" s="36">
        <v>0</v>
      </c>
      <c r="S805" s="36">
        <v>0</v>
      </c>
      <c r="T805" s="36">
        <v>396</v>
      </c>
      <c r="U805" s="37">
        <v>396.00213543127978</v>
      </c>
      <c r="V805" s="38">
        <v>982.72611243127972</v>
      </c>
      <c r="W805" s="34">
        <v>50239.629817431283</v>
      </c>
      <c r="X805" s="34">
        <v>0</v>
      </c>
      <c r="Y805" s="33">
        <v>50239.629817431283</v>
      </c>
      <c r="Z805" s="144">
        <v>10829.759767136195</v>
      </c>
      <c r="AA805" s="34">
        <v>1167.1734963383249</v>
      </c>
      <c r="AB805" s="34">
        <v>9274.332674814108</v>
      </c>
      <c r="AC805" s="34">
        <v>829.96</v>
      </c>
      <c r="AD805" s="34">
        <v>809.80062817500004</v>
      </c>
      <c r="AE805" s="34">
        <v>152.38999999999999</v>
      </c>
      <c r="AF805" s="34">
        <v>23063.416566463624</v>
      </c>
      <c r="AG805" s="136">
        <v>15057</v>
      </c>
      <c r="AH805" s="34">
        <v>19190.082155</v>
      </c>
      <c r="AI805" s="34">
        <v>0</v>
      </c>
      <c r="AJ805" s="34">
        <v>4133.0821550000001</v>
      </c>
      <c r="AK805" s="34">
        <v>4133.0821550000001</v>
      </c>
      <c r="AL805" s="34">
        <v>15057</v>
      </c>
      <c r="AM805" s="34">
        <v>15057</v>
      </c>
      <c r="AN805" s="34">
        <v>0</v>
      </c>
      <c r="AO805" s="34">
        <v>49256.903705000004</v>
      </c>
      <c r="AP805" s="34">
        <v>45123.821550000008</v>
      </c>
      <c r="AQ805" s="34">
        <v>4133.0821549999964</v>
      </c>
      <c r="AR805" s="34">
        <v>-9190</v>
      </c>
      <c r="AS805" s="34">
        <v>0</v>
      </c>
    </row>
    <row r="806" spans="2:45" s="1" customFormat="1" ht="12.75" x14ac:dyDescent="0.2">
      <c r="B806" s="31" t="s">
        <v>3798</v>
      </c>
      <c r="C806" s="32" t="s">
        <v>3689</v>
      </c>
      <c r="D806" s="31" t="s">
        <v>3690</v>
      </c>
      <c r="E806" s="31" t="s">
        <v>13</v>
      </c>
      <c r="F806" s="31" t="s">
        <v>11</v>
      </c>
      <c r="G806" s="31" t="s">
        <v>18</v>
      </c>
      <c r="H806" s="31" t="s">
        <v>36</v>
      </c>
      <c r="I806" s="31" t="s">
        <v>10</v>
      </c>
      <c r="J806" s="31" t="s">
        <v>12</v>
      </c>
      <c r="K806" s="31" t="s">
        <v>3691</v>
      </c>
      <c r="L806" s="33">
        <v>1488</v>
      </c>
      <c r="M806" s="150">
        <v>63558.771348000002</v>
      </c>
      <c r="N806" s="34">
        <v>-37330</v>
      </c>
      <c r="O806" s="34">
        <v>18505.441879820755</v>
      </c>
      <c r="P806" s="30">
        <v>-39941.908651999998</v>
      </c>
      <c r="Q806" s="35">
        <v>2406.9591660000001</v>
      </c>
      <c r="R806" s="36">
        <v>39941.908651999998</v>
      </c>
      <c r="S806" s="36">
        <v>1429.080170286263</v>
      </c>
      <c r="T806" s="36">
        <v>12450.843654853241</v>
      </c>
      <c r="U806" s="37">
        <v>53822.122711545082</v>
      </c>
      <c r="V806" s="38">
        <v>56229.081877545083</v>
      </c>
      <c r="W806" s="34">
        <v>56229.081877545083</v>
      </c>
      <c r="X806" s="34">
        <v>20028.453182107012</v>
      </c>
      <c r="Y806" s="33">
        <v>36200.62869543807</v>
      </c>
      <c r="Z806" s="144">
        <v>0</v>
      </c>
      <c r="AA806" s="34">
        <v>1722.0317905360514</v>
      </c>
      <c r="AB806" s="34">
        <v>6178.592883060619</v>
      </c>
      <c r="AC806" s="34">
        <v>6237.27</v>
      </c>
      <c r="AD806" s="34">
        <v>1945.7508014591961</v>
      </c>
      <c r="AE806" s="34">
        <v>490.07</v>
      </c>
      <c r="AF806" s="34">
        <v>16573.715475055869</v>
      </c>
      <c r="AG806" s="136">
        <v>3299</v>
      </c>
      <c r="AH806" s="34">
        <v>17748.319999999996</v>
      </c>
      <c r="AI806" s="34">
        <v>0</v>
      </c>
      <c r="AJ806" s="34">
        <v>1097.6000000000001</v>
      </c>
      <c r="AK806" s="34">
        <v>1097.6000000000001</v>
      </c>
      <c r="AL806" s="34">
        <v>3299</v>
      </c>
      <c r="AM806" s="34">
        <v>16650.719999999998</v>
      </c>
      <c r="AN806" s="34">
        <v>13351.719999999998</v>
      </c>
      <c r="AO806" s="34">
        <v>-39941.908651999998</v>
      </c>
      <c r="AP806" s="34">
        <v>-54391.228651999991</v>
      </c>
      <c r="AQ806" s="34">
        <v>14449.32</v>
      </c>
      <c r="AR806" s="34">
        <v>-37330</v>
      </c>
      <c r="AS806" s="34">
        <v>0</v>
      </c>
    </row>
    <row r="807" spans="2:45" s="1" customFormat="1" ht="12.75" x14ac:dyDescent="0.2">
      <c r="B807" s="31" t="s">
        <v>3798</v>
      </c>
      <c r="C807" s="32" t="s">
        <v>804</v>
      </c>
      <c r="D807" s="31" t="s">
        <v>805</v>
      </c>
      <c r="E807" s="31" t="s">
        <v>13</v>
      </c>
      <c r="F807" s="31" t="s">
        <v>11</v>
      </c>
      <c r="G807" s="31" t="s">
        <v>18</v>
      </c>
      <c r="H807" s="31" t="s">
        <v>36</v>
      </c>
      <c r="I807" s="31" t="s">
        <v>10</v>
      </c>
      <c r="J807" s="31" t="s">
        <v>12</v>
      </c>
      <c r="K807" s="31" t="s">
        <v>806</v>
      </c>
      <c r="L807" s="33">
        <v>3127</v>
      </c>
      <c r="M807" s="150">
        <v>95447.524749000004</v>
      </c>
      <c r="N807" s="34">
        <v>-41768</v>
      </c>
      <c r="O807" s="34">
        <v>17149.034304507422</v>
      </c>
      <c r="P807" s="30">
        <v>87115.407223899994</v>
      </c>
      <c r="Q807" s="35">
        <v>7263.3955599999999</v>
      </c>
      <c r="R807" s="36">
        <v>0</v>
      </c>
      <c r="S807" s="36">
        <v>3822.7692365728963</v>
      </c>
      <c r="T807" s="36">
        <v>2431.2307634271037</v>
      </c>
      <c r="U807" s="37">
        <v>6254.033724715212</v>
      </c>
      <c r="V807" s="38">
        <v>13517.429284715212</v>
      </c>
      <c r="W807" s="34">
        <v>100632.8365086152</v>
      </c>
      <c r="X807" s="34">
        <v>7167.6923185728956</v>
      </c>
      <c r="Y807" s="33">
        <v>93465.144190042309</v>
      </c>
      <c r="Z807" s="144">
        <v>0</v>
      </c>
      <c r="AA807" s="34">
        <v>4556.1676815159972</v>
      </c>
      <c r="AB807" s="34">
        <v>20742.121596627148</v>
      </c>
      <c r="AC807" s="34">
        <v>13444.119999999999</v>
      </c>
      <c r="AD807" s="34">
        <v>2747.3396254000004</v>
      </c>
      <c r="AE807" s="34">
        <v>1233.74</v>
      </c>
      <c r="AF807" s="34">
        <v>42723.488903543141</v>
      </c>
      <c r="AG807" s="136">
        <v>0</v>
      </c>
      <c r="AH807" s="34">
        <v>44535.882474899998</v>
      </c>
      <c r="AI807" s="34">
        <v>0</v>
      </c>
      <c r="AJ807" s="34">
        <v>9544.7524749000004</v>
      </c>
      <c r="AK807" s="34">
        <v>9544.7524749000004</v>
      </c>
      <c r="AL807" s="34">
        <v>0</v>
      </c>
      <c r="AM807" s="34">
        <v>34991.129999999997</v>
      </c>
      <c r="AN807" s="34">
        <v>34991.129999999997</v>
      </c>
      <c r="AO807" s="34">
        <v>87115.407223899994</v>
      </c>
      <c r="AP807" s="34">
        <v>42579.524748999997</v>
      </c>
      <c r="AQ807" s="34">
        <v>44535.88247489999</v>
      </c>
      <c r="AR807" s="34">
        <v>-41768</v>
      </c>
      <c r="AS807" s="34">
        <v>0</v>
      </c>
    </row>
    <row r="808" spans="2:45" s="1" customFormat="1" ht="12.75" x14ac:dyDescent="0.2">
      <c r="B808" s="31" t="s">
        <v>3798</v>
      </c>
      <c r="C808" s="32" t="s">
        <v>57</v>
      </c>
      <c r="D808" s="31" t="s">
        <v>58</v>
      </c>
      <c r="E808" s="31" t="s">
        <v>13</v>
      </c>
      <c r="F808" s="31" t="s">
        <v>11</v>
      </c>
      <c r="G808" s="31" t="s">
        <v>18</v>
      </c>
      <c r="H808" s="31" t="s">
        <v>36</v>
      </c>
      <c r="I808" s="31" t="s">
        <v>10</v>
      </c>
      <c r="J808" s="31" t="s">
        <v>15</v>
      </c>
      <c r="K808" s="31" t="s">
        <v>59</v>
      </c>
      <c r="L808" s="33">
        <v>49539</v>
      </c>
      <c r="M808" s="150">
        <v>3225983.0954529997</v>
      </c>
      <c r="N808" s="34">
        <v>-2392446</v>
      </c>
      <c r="O808" s="34">
        <v>1376534.3462725605</v>
      </c>
      <c r="P808" s="30">
        <v>2504224.4049982997</v>
      </c>
      <c r="Q808" s="35">
        <v>265540.56891099998</v>
      </c>
      <c r="R808" s="36">
        <v>0</v>
      </c>
      <c r="S808" s="36">
        <v>67092.916157740052</v>
      </c>
      <c r="T808" s="36">
        <v>31985.083842259948</v>
      </c>
      <c r="U808" s="37">
        <v>99078.534278435211</v>
      </c>
      <c r="V808" s="38">
        <v>364619.10318943521</v>
      </c>
      <c r="W808" s="34">
        <v>2868843.508187735</v>
      </c>
      <c r="X808" s="34">
        <v>125799.21779574035</v>
      </c>
      <c r="Y808" s="33">
        <v>2743044.2903919946</v>
      </c>
      <c r="Z808" s="144">
        <v>0</v>
      </c>
      <c r="AA808" s="34">
        <v>275271.88244615094</v>
      </c>
      <c r="AB808" s="34">
        <v>426890.694410467</v>
      </c>
      <c r="AC808" s="34">
        <v>207653.27</v>
      </c>
      <c r="AD808" s="34">
        <v>21675.375601131083</v>
      </c>
      <c r="AE808" s="34">
        <v>20963.47</v>
      </c>
      <c r="AF808" s="34">
        <v>952454.69245774904</v>
      </c>
      <c r="AG808" s="136">
        <v>2108494</v>
      </c>
      <c r="AH808" s="34">
        <v>2256659.3095453</v>
      </c>
      <c r="AI808" s="34">
        <v>174433</v>
      </c>
      <c r="AJ808" s="34">
        <v>322598.30954529997</v>
      </c>
      <c r="AK808" s="34">
        <v>148165.30954529997</v>
      </c>
      <c r="AL808" s="34">
        <v>1934061</v>
      </c>
      <c r="AM808" s="34">
        <v>1934061</v>
      </c>
      <c r="AN808" s="34">
        <v>0</v>
      </c>
      <c r="AO808" s="34">
        <v>2504224.4049982997</v>
      </c>
      <c r="AP808" s="34">
        <v>2356059.0954529997</v>
      </c>
      <c r="AQ808" s="34">
        <v>148165.30954529997</v>
      </c>
      <c r="AR808" s="34">
        <v>-2392446</v>
      </c>
      <c r="AS808" s="34">
        <v>0</v>
      </c>
    </row>
    <row r="809" spans="2:45" s="1" customFormat="1" ht="12.75" x14ac:dyDescent="0.2">
      <c r="B809" s="31" t="s">
        <v>3798</v>
      </c>
      <c r="C809" s="32" t="s">
        <v>2075</v>
      </c>
      <c r="D809" s="31" t="s">
        <v>2076</v>
      </c>
      <c r="E809" s="31" t="s">
        <v>13</v>
      </c>
      <c r="F809" s="31" t="s">
        <v>11</v>
      </c>
      <c r="G809" s="31" t="s">
        <v>18</v>
      </c>
      <c r="H809" s="31" t="s">
        <v>36</v>
      </c>
      <c r="I809" s="31" t="s">
        <v>10</v>
      </c>
      <c r="J809" s="31" t="s">
        <v>22</v>
      </c>
      <c r="K809" s="31" t="s">
        <v>2077</v>
      </c>
      <c r="L809" s="33">
        <v>299</v>
      </c>
      <c r="M809" s="150">
        <v>15487.186972000001</v>
      </c>
      <c r="N809" s="34">
        <v>-2583</v>
      </c>
      <c r="O809" s="34">
        <v>0</v>
      </c>
      <c r="P809" s="30">
        <v>15702.305972000002</v>
      </c>
      <c r="Q809" s="35">
        <v>502.187523</v>
      </c>
      <c r="R809" s="36">
        <v>0</v>
      </c>
      <c r="S809" s="36">
        <v>343.85909028584632</v>
      </c>
      <c r="T809" s="36">
        <v>254.14090971415368</v>
      </c>
      <c r="U809" s="37">
        <v>598.00322471693266</v>
      </c>
      <c r="V809" s="38">
        <v>1100.1907477169327</v>
      </c>
      <c r="W809" s="34">
        <v>16802.496719716935</v>
      </c>
      <c r="X809" s="34">
        <v>644.73579428584708</v>
      </c>
      <c r="Y809" s="33">
        <v>16157.760925431088</v>
      </c>
      <c r="Z809" s="144">
        <v>0</v>
      </c>
      <c r="AA809" s="34">
        <v>1568.0531890315822</v>
      </c>
      <c r="AB809" s="34">
        <v>2701.4242369733738</v>
      </c>
      <c r="AC809" s="34">
        <v>2103.06</v>
      </c>
      <c r="AD809" s="34">
        <v>111</v>
      </c>
      <c r="AE809" s="34">
        <v>0</v>
      </c>
      <c r="AF809" s="34">
        <v>6483.5374260049557</v>
      </c>
      <c r="AG809" s="136">
        <v>0</v>
      </c>
      <c r="AH809" s="34">
        <v>3376.1189999999997</v>
      </c>
      <c r="AI809" s="34">
        <v>0</v>
      </c>
      <c r="AJ809" s="34">
        <v>451.6</v>
      </c>
      <c r="AK809" s="34">
        <v>451.6</v>
      </c>
      <c r="AL809" s="34">
        <v>0</v>
      </c>
      <c r="AM809" s="34">
        <v>2924.5189999999998</v>
      </c>
      <c r="AN809" s="34">
        <v>2924.5189999999998</v>
      </c>
      <c r="AO809" s="34">
        <v>15702.305972000002</v>
      </c>
      <c r="AP809" s="34">
        <v>12326.186972000001</v>
      </c>
      <c r="AQ809" s="34">
        <v>3376.1189999999988</v>
      </c>
      <c r="AR809" s="34">
        <v>-2583</v>
      </c>
      <c r="AS809" s="34">
        <v>0</v>
      </c>
    </row>
    <row r="810" spans="2:45" s="1" customFormat="1" ht="12.75" x14ac:dyDescent="0.2">
      <c r="B810" s="31" t="s">
        <v>3798</v>
      </c>
      <c r="C810" s="32" t="s">
        <v>1812</v>
      </c>
      <c r="D810" s="31" t="s">
        <v>1813</v>
      </c>
      <c r="E810" s="31" t="s">
        <v>13</v>
      </c>
      <c r="F810" s="31" t="s">
        <v>11</v>
      </c>
      <c r="G810" s="31" t="s">
        <v>18</v>
      </c>
      <c r="H810" s="31" t="s">
        <v>36</v>
      </c>
      <c r="I810" s="31" t="s">
        <v>10</v>
      </c>
      <c r="J810" s="31" t="s">
        <v>22</v>
      </c>
      <c r="K810" s="31" t="s">
        <v>1814</v>
      </c>
      <c r="L810" s="33">
        <v>585</v>
      </c>
      <c r="M810" s="150">
        <v>19777.071689999997</v>
      </c>
      <c r="N810" s="34">
        <v>-892</v>
      </c>
      <c r="O810" s="34">
        <v>0</v>
      </c>
      <c r="P810" s="30">
        <v>19668.056689999998</v>
      </c>
      <c r="Q810" s="35">
        <v>512.37780199999997</v>
      </c>
      <c r="R810" s="36">
        <v>0</v>
      </c>
      <c r="S810" s="36">
        <v>425.50355885730625</v>
      </c>
      <c r="T810" s="36">
        <v>744.49644114269381</v>
      </c>
      <c r="U810" s="37">
        <v>1170.0063092287814</v>
      </c>
      <c r="V810" s="38">
        <v>1682.3841112287814</v>
      </c>
      <c r="W810" s="34">
        <v>21350.440801228779</v>
      </c>
      <c r="X810" s="34">
        <v>797.81917285730378</v>
      </c>
      <c r="Y810" s="33">
        <v>20552.621628371475</v>
      </c>
      <c r="Z810" s="144">
        <v>0</v>
      </c>
      <c r="AA810" s="34">
        <v>1610.5754777192792</v>
      </c>
      <c r="AB810" s="34">
        <v>6515.0136251695685</v>
      </c>
      <c r="AC810" s="34">
        <v>2452.15</v>
      </c>
      <c r="AD810" s="34">
        <v>1669.9654143305995</v>
      </c>
      <c r="AE810" s="34">
        <v>298.94</v>
      </c>
      <c r="AF810" s="34">
        <v>12546.644517219447</v>
      </c>
      <c r="AG810" s="136">
        <v>2500</v>
      </c>
      <c r="AH810" s="34">
        <v>7099.9849999999997</v>
      </c>
      <c r="AI810" s="34">
        <v>0</v>
      </c>
      <c r="AJ810" s="34">
        <v>1378.1000000000001</v>
      </c>
      <c r="AK810" s="34">
        <v>1378.1000000000001</v>
      </c>
      <c r="AL810" s="34">
        <v>2500</v>
      </c>
      <c r="AM810" s="34">
        <v>5721.8849999999993</v>
      </c>
      <c r="AN810" s="34">
        <v>3221.8849999999993</v>
      </c>
      <c r="AO810" s="34">
        <v>19668.056689999998</v>
      </c>
      <c r="AP810" s="34">
        <v>15068.071690000001</v>
      </c>
      <c r="AQ810" s="34">
        <v>4599.9850000000006</v>
      </c>
      <c r="AR810" s="34">
        <v>-892</v>
      </c>
      <c r="AS810" s="34">
        <v>0</v>
      </c>
    </row>
    <row r="811" spans="2:45" s="1" customFormat="1" ht="12.75" x14ac:dyDescent="0.2">
      <c r="B811" s="31" t="s">
        <v>3798</v>
      </c>
      <c r="C811" s="32" t="s">
        <v>342</v>
      </c>
      <c r="D811" s="31" t="s">
        <v>343</v>
      </c>
      <c r="E811" s="31" t="s">
        <v>13</v>
      </c>
      <c r="F811" s="31" t="s">
        <v>11</v>
      </c>
      <c r="G811" s="31" t="s">
        <v>18</v>
      </c>
      <c r="H811" s="31" t="s">
        <v>36</v>
      </c>
      <c r="I811" s="31" t="s">
        <v>10</v>
      </c>
      <c r="J811" s="31" t="s">
        <v>12</v>
      </c>
      <c r="K811" s="31" t="s">
        <v>344</v>
      </c>
      <c r="L811" s="33">
        <v>4489</v>
      </c>
      <c r="M811" s="150">
        <v>172872.499381</v>
      </c>
      <c r="N811" s="34">
        <v>-89177</v>
      </c>
      <c r="O811" s="34">
        <v>70404.091684793486</v>
      </c>
      <c r="P811" s="30">
        <v>140447.499381</v>
      </c>
      <c r="Q811" s="35">
        <v>10530.868205999999</v>
      </c>
      <c r="R811" s="36">
        <v>0</v>
      </c>
      <c r="S811" s="36">
        <v>3821.4019862871819</v>
      </c>
      <c r="T811" s="36">
        <v>5156.5980137128181</v>
      </c>
      <c r="U811" s="37">
        <v>8978.0484138940155</v>
      </c>
      <c r="V811" s="38">
        <v>19508.916619894015</v>
      </c>
      <c r="W811" s="34">
        <v>159956.41600089401</v>
      </c>
      <c r="X811" s="34">
        <v>7165.1287242871476</v>
      </c>
      <c r="Y811" s="33">
        <v>152791.28727660686</v>
      </c>
      <c r="Z811" s="144">
        <v>0</v>
      </c>
      <c r="AA811" s="34">
        <v>26489.957163230916</v>
      </c>
      <c r="AB811" s="34">
        <v>28443.17246965965</v>
      </c>
      <c r="AC811" s="34">
        <v>18816.599999999999</v>
      </c>
      <c r="AD811" s="34">
        <v>3074.1549999999997</v>
      </c>
      <c r="AE811" s="34">
        <v>0</v>
      </c>
      <c r="AF811" s="34">
        <v>76823.884632890564</v>
      </c>
      <c r="AG811" s="136">
        <v>82769</v>
      </c>
      <c r="AH811" s="34">
        <v>86155</v>
      </c>
      <c r="AI811" s="34">
        <v>4314</v>
      </c>
      <c r="AJ811" s="34">
        <v>7700</v>
      </c>
      <c r="AK811" s="34">
        <v>3386</v>
      </c>
      <c r="AL811" s="34">
        <v>78455</v>
      </c>
      <c r="AM811" s="34">
        <v>78455</v>
      </c>
      <c r="AN811" s="34">
        <v>0</v>
      </c>
      <c r="AO811" s="34">
        <v>140447.499381</v>
      </c>
      <c r="AP811" s="34">
        <v>137061.499381</v>
      </c>
      <c r="AQ811" s="34">
        <v>3386</v>
      </c>
      <c r="AR811" s="34">
        <v>-89177</v>
      </c>
      <c r="AS811" s="34">
        <v>0</v>
      </c>
    </row>
    <row r="812" spans="2:45" s="1" customFormat="1" ht="12.75" x14ac:dyDescent="0.2">
      <c r="B812" s="31" t="s">
        <v>3798</v>
      </c>
      <c r="C812" s="32" t="s">
        <v>1788</v>
      </c>
      <c r="D812" s="31" t="s">
        <v>1789</v>
      </c>
      <c r="E812" s="31" t="s">
        <v>13</v>
      </c>
      <c r="F812" s="31" t="s">
        <v>11</v>
      </c>
      <c r="G812" s="31" t="s">
        <v>18</v>
      </c>
      <c r="H812" s="31" t="s">
        <v>36</v>
      </c>
      <c r="I812" s="31" t="s">
        <v>10</v>
      </c>
      <c r="J812" s="31" t="s">
        <v>12</v>
      </c>
      <c r="K812" s="31" t="s">
        <v>1790</v>
      </c>
      <c r="L812" s="33">
        <v>3169</v>
      </c>
      <c r="M812" s="150">
        <v>77328.958642999991</v>
      </c>
      <c r="N812" s="34">
        <v>-13505</v>
      </c>
      <c r="O812" s="34">
        <v>0</v>
      </c>
      <c r="P812" s="30">
        <v>75677.368642999994</v>
      </c>
      <c r="Q812" s="35">
        <v>5597.093046</v>
      </c>
      <c r="R812" s="36">
        <v>0</v>
      </c>
      <c r="S812" s="36">
        <v>5268.3889794305951</v>
      </c>
      <c r="T812" s="36">
        <v>1069.6110205694049</v>
      </c>
      <c r="U812" s="37">
        <v>6338.034177685483</v>
      </c>
      <c r="V812" s="38">
        <v>11935.127223685482</v>
      </c>
      <c r="W812" s="34">
        <v>87612.49586668548</v>
      </c>
      <c r="X812" s="34">
        <v>9878.2293364306097</v>
      </c>
      <c r="Y812" s="33">
        <v>77734.26653025487</v>
      </c>
      <c r="Z812" s="144">
        <v>0</v>
      </c>
      <c r="AA812" s="34">
        <v>4008.9049022062654</v>
      </c>
      <c r="AB812" s="34">
        <v>16707.61507365197</v>
      </c>
      <c r="AC812" s="34">
        <v>13283.54</v>
      </c>
      <c r="AD812" s="34">
        <v>1993.0262740799999</v>
      </c>
      <c r="AE812" s="34">
        <v>0</v>
      </c>
      <c r="AF812" s="34">
        <v>35993.086249938242</v>
      </c>
      <c r="AG812" s="136">
        <v>31843</v>
      </c>
      <c r="AH812" s="34">
        <v>38432.410000000003</v>
      </c>
      <c r="AI812" s="34">
        <v>0</v>
      </c>
      <c r="AJ812" s="34">
        <v>2971.3</v>
      </c>
      <c r="AK812" s="34">
        <v>2971.3</v>
      </c>
      <c r="AL812" s="34">
        <v>31843</v>
      </c>
      <c r="AM812" s="34">
        <v>35461.11</v>
      </c>
      <c r="AN812" s="34">
        <v>3618.1100000000006</v>
      </c>
      <c r="AO812" s="34">
        <v>75677.368642999994</v>
      </c>
      <c r="AP812" s="34">
        <v>69087.958642999991</v>
      </c>
      <c r="AQ812" s="34">
        <v>6589.4100000000035</v>
      </c>
      <c r="AR812" s="34">
        <v>-13505</v>
      </c>
      <c r="AS812" s="34">
        <v>0</v>
      </c>
    </row>
    <row r="813" spans="2:45" s="1" customFormat="1" ht="12.75" x14ac:dyDescent="0.2">
      <c r="B813" s="31" t="s">
        <v>3798</v>
      </c>
      <c r="C813" s="32" t="s">
        <v>390</v>
      </c>
      <c r="D813" s="31" t="s">
        <v>391</v>
      </c>
      <c r="E813" s="31" t="s">
        <v>13</v>
      </c>
      <c r="F813" s="31" t="s">
        <v>11</v>
      </c>
      <c r="G813" s="31" t="s">
        <v>18</v>
      </c>
      <c r="H813" s="31" t="s">
        <v>36</v>
      </c>
      <c r="I813" s="31" t="s">
        <v>10</v>
      </c>
      <c r="J813" s="31" t="s">
        <v>22</v>
      </c>
      <c r="K813" s="31" t="s">
        <v>392</v>
      </c>
      <c r="L813" s="33">
        <v>464</v>
      </c>
      <c r="M813" s="150">
        <v>8848.4462959999983</v>
      </c>
      <c r="N813" s="34">
        <v>-15370</v>
      </c>
      <c r="O813" s="34">
        <v>7362.9866324620498</v>
      </c>
      <c r="P813" s="30">
        <v>15643.646295999999</v>
      </c>
      <c r="Q813" s="35">
        <v>805.34571300000005</v>
      </c>
      <c r="R813" s="36">
        <v>0</v>
      </c>
      <c r="S813" s="36">
        <v>585.70172800022488</v>
      </c>
      <c r="T813" s="36">
        <v>342.29827199977512</v>
      </c>
      <c r="U813" s="37">
        <v>928.00500424299923</v>
      </c>
      <c r="V813" s="38">
        <v>1733.3507172429993</v>
      </c>
      <c r="W813" s="34">
        <v>17376.997013242999</v>
      </c>
      <c r="X813" s="34">
        <v>1098.1907400002274</v>
      </c>
      <c r="Y813" s="33">
        <v>16278.806273242772</v>
      </c>
      <c r="Z813" s="144">
        <v>0</v>
      </c>
      <c r="AA813" s="34">
        <v>1052.1464538699927</v>
      </c>
      <c r="AB813" s="34">
        <v>4198.5616879054587</v>
      </c>
      <c r="AC813" s="34">
        <v>3847.99</v>
      </c>
      <c r="AD813" s="34">
        <v>0</v>
      </c>
      <c r="AE813" s="34">
        <v>0</v>
      </c>
      <c r="AF813" s="34">
        <v>9098.6981417754505</v>
      </c>
      <c r="AG813" s="136">
        <v>23986</v>
      </c>
      <c r="AH813" s="34">
        <v>24269.200000000001</v>
      </c>
      <c r="AI813" s="34">
        <v>0</v>
      </c>
      <c r="AJ813" s="34">
        <v>283.2</v>
      </c>
      <c r="AK813" s="34">
        <v>283.2</v>
      </c>
      <c r="AL813" s="34">
        <v>23986</v>
      </c>
      <c r="AM813" s="34">
        <v>23986</v>
      </c>
      <c r="AN813" s="34">
        <v>0</v>
      </c>
      <c r="AO813" s="34">
        <v>15643.646295999999</v>
      </c>
      <c r="AP813" s="34">
        <v>15360.446295999998</v>
      </c>
      <c r="AQ813" s="34">
        <v>283.20000000000073</v>
      </c>
      <c r="AR813" s="34">
        <v>-15370</v>
      </c>
      <c r="AS813" s="34">
        <v>0</v>
      </c>
    </row>
    <row r="814" spans="2:45" s="1" customFormat="1" ht="12.75" x14ac:dyDescent="0.2">
      <c r="B814" s="31" t="s">
        <v>3798</v>
      </c>
      <c r="C814" s="32" t="s">
        <v>2183</v>
      </c>
      <c r="D814" s="31" t="s">
        <v>2184</v>
      </c>
      <c r="E814" s="31" t="s">
        <v>13</v>
      </c>
      <c r="F814" s="31" t="s">
        <v>11</v>
      </c>
      <c r="G814" s="31" t="s">
        <v>18</v>
      </c>
      <c r="H814" s="31" t="s">
        <v>36</v>
      </c>
      <c r="I814" s="31" t="s">
        <v>10</v>
      </c>
      <c r="J814" s="31" t="s">
        <v>22</v>
      </c>
      <c r="K814" s="31" t="s">
        <v>2185</v>
      </c>
      <c r="L814" s="33">
        <v>954</v>
      </c>
      <c r="M814" s="150">
        <v>40927.356166999998</v>
      </c>
      <c r="N814" s="34">
        <v>-12632</v>
      </c>
      <c r="O814" s="34">
        <v>7959.792536732426</v>
      </c>
      <c r="P814" s="30">
        <v>40428.356166999998</v>
      </c>
      <c r="Q814" s="35">
        <v>2297.9834329999999</v>
      </c>
      <c r="R814" s="36">
        <v>0</v>
      </c>
      <c r="S814" s="36">
        <v>1280.5235714290634</v>
      </c>
      <c r="T814" s="36">
        <v>627.4764285709366</v>
      </c>
      <c r="U814" s="37">
        <v>1908.0102888961665</v>
      </c>
      <c r="V814" s="38">
        <v>4205.9937218961659</v>
      </c>
      <c r="W814" s="34">
        <v>44634.349888896162</v>
      </c>
      <c r="X814" s="34">
        <v>2400.9816964290512</v>
      </c>
      <c r="Y814" s="33">
        <v>42233.368192467111</v>
      </c>
      <c r="Z814" s="144">
        <v>0</v>
      </c>
      <c r="AA814" s="34">
        <v>1045.2317780627882</v>
      </c>
      <c r="AB814" s="34">
        <v>6815.1815842102387</v>
      </c>
      <c r="AC814" s="34">
        <v>3998.89</v>
      </c>
      <c r="AD814" s="34">
        <v>974.37844177500006</v>
      </c>
      <c r="AE814" s="34">
        <v>561.88</v>
      </c>
      <c r="AF814" s="34">
        <v>13395.561804048026</v>
      </c>
      <c r="AG814" s="136">
        <v>9363</v>
      </c>
      <c r="AH814" s="34">
        <v>12133</v>
      </c>
      <c r="AI814" s="34">
        <v>0</v>
      </c>
      <c r="AJ814" s="34">
        <v>2770</v>
      </c>
      <c r="AK814" s="34">
        <v>2770</v>
      </c>
      <c r="AL814" s="34">
        <v>9363</v>
      </c>
      <c r="AM814" s="34">
        <v>9363</v>
      </c>
      <c r="AN814" s="34">
        <v>0</v>
      </c>
      <c r="AO814" s="34">
        <v>40428.356166999998</v>
      </c>
      <c r="AP814" s="34">
        <v>37658.356166999998</v>
      </c>
      <c r="AQ814" s="34">
        <v>2770</v>
      </c>
      <c r="AR814" s="34">
        <v>-12632</v>
      </c>
      <c r="AS814" s="34">
        <v>0</v>
      </c>
    </row>
    <row r="815" spans="2:45" s="1" customFormat="1" ht="12.75" x14ac:dyDescent="0.2">
      <c r="B815" s="31" t="s">
        <v>3798</v>
      </c>
      <c r="C815" s="32" t="s">
        <v>3578</v>
      </c>
      <c r="D815" s="31" t="s">
        <v>3579</v>
      </c>
      <c r="E815" s="31" t="s">
        <v>13</v>
      </c>
      <c r="F815" s="31" t="s">
        <v>11</v>
      </c>
      <c r="G815" s="31" t="s">
        <v>18</v>
      </c>
      <c r="H815" s="31" t="s">
        <v>36</v>
      </c>
      <c r="I815" s="31" t="s">
        <v>10</v>
      </c>
      <c r="J815" s="31" t="s">
        <v>14</v>
      </c>
      <c r="K815" s="31" t="s">
        <v>3580</v>
      </c>
      <c r="L815" s="33">
        <v>7889</v>
      </c>
      <c r="M815" s="150">
        <v>264427.30393399997</v>
      </c>
      <c r="N815" s="34">
        <v>-109299</v>
      </c>
      <c r="O815" s="34">
        <v>61560.239218654686</v>
      </c>
      <c r="P815" s="30">
        <v>-36384.696066000033</v>
      </c>
      <c r="Q815" s="35">
        <v>17475.565042999999</v>
      </c>
      <c r="R815" s="36">
        <v>36384.696066000033</v>
      </c>
      <c r="S815" s="36">
        <v>12749.440758862038</v>
      </c>
      <c r="T815" s="36">
        <v>44430.800744338674</v>
      </c>
      <c r="U815" s="37">
        <v>93565.442118428982</v>
      </c>
      <c r="V815" s="38">
        <v>111041.00716142898</v>
      </c>
      <c r="W815" s="34">
        <v>111041.00716142898</v>
      </c>
      <c r="X815" s="34">
        <v>79145.636262516724</v>
      </c>
      <c r="Y815" s="33">
        <v>31895.370898912253</v>
      </c>
      <c r="Z815" s="144">
        <v>0</v>
      </c>
      <c r="AA815" s="34">
        <v>13924.414866170302</v>
      </c>
      <c r="AB815" s="34">
        <v>44505.173384882677</v>
      </c>
      <c r="AC815" s="34">
        <v>33068.42</v>
      </c>
      <c r="AD815" s="34">
        <v>2809.3064201249999</v>
      </c>
      <c r="AE815" s="34">
        <v>372.71</v>
      </c>
      <c r="AF815" s="34">
        <v>94680.024671177976</v>
      </c>
      <c r="AG815" s="136">
        <v>218468</v>
      </c>
      <c r="AH815" s="34">
        <v>218468</v>
      </c>
      <c r="AI815" s="34">
        <v>22530</v>
      </c>
      <c r="AJ815" s="34">
        <v>22530</v>
      </c>
      <c r="AK815" s="34">
        <v>0</v>
      </c>
      <c r="AL815" s="34">
        <v>195938</v>
      </c>
      <c r="AM815" s="34">
        <v>195938</v>
      </c>
      <c r="AN815" s="34">
        <v>0</v>
      </c>
      <c r="AO815" s="34">
        <v>-36384.696066000033</v>
      </c>
      <c r="AP815" s="34">
        <v>-36384.696066000033</v>
      </c>
      <c r="AQ815" s="34">
        <v>0</v>
      </c>
      <c r="AR815" s="34">
        <v>-109299</v>
      </c>
      <c r="AS815" s="34">
        <v>0</v>
      </c>
    </row>
    <row r="816" spans="2:45" s="1" customFormat="1" ht="12.75" x14ac:dyDescent="0.2">
      <c r="B816" s="31" t="s">
        <v>3798</v>
      </c>
      <c r="C816" s="32" t="s">
        <v>3029</v>
      </c>
      <c r="D816" s="31" t="s">
        <v>3030</v>
      </c>
      <c r="E816" s="31" t="s">
        <v>13</v>
      </c>
      <c r="F816" s="31" t="s">
        <v>11</v>
      </c>
      <c r="G816" s="31" t="s">
        <v>18</v>
      </c>
      <c r="H816" s="31" t="s">
        <v>36</v>
      </c>
      <c r="I816" s="31" t="s">
        <v>10</v>
      </c>
      <c r="J816" s="31" t="s">
        <v>14</v>
      </c>
      <c r="K816" s="31" t="s">
        <v>3031</v>
      </c>
      <c r="L816" s="33">
        <v>9614</v>
      </c>
      <c r="M816" s="150">
        <v>373017.91992299998</v>
      </c>
      <c r="N816" s="34">
        <v>-315175.5</v>
      </c>
      <c r="O816" s="34">
        <v>141127.4208698571</v>
      </c>
      <c r="P816" s="30">
        <v>260284.21992299997</v>
      </c>
      <c r="Q816" s="35">
        <v>22047.756373</v>
      </c>
      <c r="R816" s="36">
        <v>0</v>
      </c>
      <c r="S816" s="36">
        <v>9975.4969428609747</v>
      </c>
      <c r="T816" s="36">
        <v>9252.5030571390253</v>
      </c>
      <c r="U816" s="37">
        <v>19228.103687052142</v>
      </c>
      <c r="V816" s="38">
        <v>41275.860060052146</v>
      </c>
      <c r="W816" s="34">
        <v>301560.0799830521</v>
      </c>
      <c r="X816" s="34">
        <v>18704.056767860951</v>
      </c>
      <c r="Y816" s="33">
        <v>282856.02321519115</v>
      </c>
      <c r="Z816" s="144">
        <v>0</v>
      </c>
      <c r="AA816" s="34">
        <v>50484.272494246077</v>
      </c>
      <c r="AB816" s="34">
        <v>66792.046486557228</v>
      </c>
      <c r="AC816" s="34">
        <v>40299.129999999997</v>
      </c>
      <c r="AD816" s="34">
        <v>11710.74854484195</v>
      </c>
      <c r="AE816" s="34">
        <v>655.71</v>
      </c>
      <c r="AF816" s="34">
        <v>169941.90752564525</v>
      </c>
      <c r="AG816" s="136">
        <v>256682</v>
      </c>
      <c r="AH816" s="34">
        <v>268542.8</v>
      </c>
      <c r="AI816" s="34">
        <v>20531</v>
      </c>
      <c r="AJ816" s="34">
        <v>32391.800000000003</v>
      </c>
      <c r="AK816" s="34">
        <v>11860.800000000003</v>
      </c>
      <c r="AL816" s="34">
        <v>236151</v>
      </c>
      <c r="AM816" s="34">
        <v>236151</v>
      </c>
      <c r="AN816" s="34">
        <v>0</v>
      </c>
      <c r="AO816" s="34">
        <v>260284.21992299997</v>
      </c>
      <c r="AP816" s="34">
        <v>248423.41992299998</v>
      </c>
      <c r="AQ816" s="34">
        <v>11860.799999999988</v>
      </c>
      <c r="AR816" s="34">
        <v>-328918</v>
      </c>
      <c r="AS816" s="34">
        <v>13742.5</v>
      </c>
    </row>
    <row r="817" spans="2:45" s="1" customFormat="1" ht="12.75" x14ac:dyDescent="0.2">
      <c r="B817" s="31" t="s">
        <v>3798</v>
      </c>
      <c r="C817" s="32" t="s">
        <v>396</v>
      </c>
      <c r="D817" s="31" t="s">
        <v>397</v>
      </c>
      <c r="E817" s="31" t="s">
        <v>13</v>
      </c>
      <c r="F817" s="31" t="s">
        <v>11</v>
      </c>
      <c r="G817" s="31" t="s">
        <v>18</v>
      </c>
      <c r="H817" s="31" t="s">
        <v>36</v>
      </c>
      <c r="I817" s="31" t="s">
        <v>10</v>
      </c>
      <c r="J817" s="31" t="s">
        <v>14</v>
      </c>
      <c r="K817" s="31" t="s">
        <v>398</v>
      </c>
      <c r="L817" s="33">
        <v>8909</v>
      </c>
      <c r="M817" s="150">
        <v>265463.61710600002</v>
      </c>
      <c r="N817" s="34">
        <v>-352207</v>
      </c>
      <c r="O817" s="34">
        <v>148063.61888113758</v>
      </c>
      <c r="P817" s="30">
        <v>190013.61710600002</v>
      </c>
      <c r="Q817" s="35">
        <v>23109.756954</v>
      </c>
      <c r="R817" s="36">
        <v>0</v>
      </c>
      <c r="S817" s="36">
        <v>12702.638333719164</v>
      </c>
      <c r="T817" s="36">
        <v>5115.3616662808363</v>
      </c>
      <c r="U817" s="37">
        <v>17818.096083622582</v>
      </c>
      <c r="V817" s="38">
        <v>40927.853037622583</v>
      </c>
      <c r="W817" s="34">
        <v>230941.4701436226</v>
      </c>
      <c r="X817" s="34">
        <v>23817.446875719208</v>
      </c>
      <c r="Y817" s="33">
        <v>207124.02326790339</v>
      </c>
      <c r="Z817" s="144">
        <v>0</v>
      </c>
      <c r="AA817" s="34">
        <v>22924.43393520726</v>
      </c>
      <c r="AB817" s="34">
        <v>68905.965891282103</v>
      </c>
      <c r="AC817" s="34">
        <v>37343.97</v>
      </c>
      <c r="AD817" s="34">
        <v>9958</v>
      </c>
      <c r="AE817" s="34">
        <v>0</v>
      </c>
      <c r="AF817" s="34">
        <v>139132.36982648936</v>
      </c>
      <c r="AG817" s="136">
        <v>289055</v>
      </c>
      <c r="AH817" s="34">
        <v>289055</v>
      </c>
      <c r="AI817" s="34">
        <v>44135</v>
      </c>
      <c r="AJ817" s="34">
        <v>44135</v>
      </c>
      <c r="AK817" s="34">
        <v>0</v>
      </c>
      <c r="AL817" s="34">
        <v>244920</v>
      </c>
      <c r="AM817" s="34">
        <v>244920</v>
      </c>
      <c r="AN817" s="34">
        <v>0</v>
      </c>
      <c r="AO817" s="34">
        <v>190013.61710600002</v>
      </c>
      <c r="AP817" s="34">
        <v>190013.61710600002</v>
      </c>
      <c r="AQ817" s="34">
        <v>0</v>
      </c>
      <c r="AR817" s="34">
        <v>-352207</v>
      </c>
      <c r="AS817" s="34">
        <v>0</v>
      </c>
    </row>
    <row r="818" spans="2:45" s="1" customFormat="1" ht="12.75" x14ac:dyDescent="0.2">
      <c r="B818" s="31" t="s">
        <v>3798</v>
      </c>
      <c r="C818" s="32" t="s">
        <v>1791</v>
      </c>
      <c r="D818" s="31" t="s">
        <v>1792</v>
      </c>
      <c r="E818" s="31" t="s">
        <v>13</v>
      </c>
      <c r="F818" s="31" t="s">
        <v>11</v>
      </c>
      <c r="G818" s="31" t="s">
        <v>18</v>
      </c>
      <c r="H818" s="31" t="s">
        <v>36</v>
      </c>
      <c r="I818" s="31" t="s">
        <v>10</v>
      </c>
      <c r="J818" s="31" t="s">
        <v>22</v>
      </c>
      <c r="K818" s="31" t="s">
        <v>1793</v>
      </c>
      <c r="L818" s="33">
        <v>239</v>
      </c>
      <c r="M818" s="150">
        <v>38212.411219000001</v>
      </c>
      <c r="N818" s="34">
        <v>-56815</v>
      </c>
      <c r="O818" s="34">
        <v>55217.1</v>
      </c>
      <c r="P818" s="30">
        <v>-12004.688780999999</v>
      </c>
      <c r="Q818" s="35">
        <v>493.59759000000003</v>
      </c>
      <c r="R818" s="36">
        <v>12004.688780999999</v>
      </c>
      <c r="S818" s="36">
        <v>0</v>
      </c>
      <c r="T818" s="36">
        <v>45378.403997834488</v>
      </c>
      <c r="U818" s="37">
        <v>57383.40221734775</v>
      </c>
      <c r="V818" s="38">
        <v>57876.999807347747</v>
      </c>
      <c r="W818" s="34">
        <v>57876.999807347747</v>
      </c>
      <c r="X818" s="34">
        <v>54723.502410000001</v>
      </c>
      <c r="Y818" s="33">
        <v>3153.4973973477463</v>
      </c>
      <c r="Z818" s="144">
        <v>0</v>
      </c>
      <c r="AA818" s="34">
        <v>1446.5026590288223</v>
      </c>
      <c r="AB818" s="34">
        <v>3227.6894347948992</v>
      </c>
      <c r="AC818" s="34">
        <v>1013.99</v>
      </c>
      <c r="AD818" s="34">
        <v>2765.3756399999997</v>
      </c>
      <c r="AE818" s="34">
        <v>0</v>
      </c>
      <c r="AF818" s="34">
        <v>8453.5577338237217</v>
      </c>
      <c r="AG818" s="136">
        <v>5000</v>
      </c>
      <c r="AH818" s="34">
        <v>6597.9</v>
      </c>
      <c r="AI818" s="34">
        <v>0</v>
      </c>
      <c r="AJ818" s="34">
        <v>1597.9</v>
      </c>
      <c r="AK818" s="34">
        <v>1597.9</v>
      </c>
      <c r="AL818" s="34">
        <v>5000</v>
      </c>
      <c r="AM818" s="34">
        <v>5000</v>
      </c>
      <c r="AN818" s="34">
        <v>0</v>
      </c>
      <c r="AO818" s="34">
        <v>-12004.688780999999</v>
      </c>
      <c r="AP818" s="34">
        <v>-13602.588780999999</v>
      </c>
      <c r="AQ818" s="34">
        <v>1597.8999999999996</v>
      </c>
      <c r="AR818" s="34">
        <v>-56815</v>
      </c>
      <c r="AS818" s="34">
        <v>0</v>
      </c>
    </row>
    <row r="819" spans="2:45" s="1" customFormat="1" ht="12.75" x14ac:dyDescent="0.2">
      <c r="B819" s="31" t="s">
        <v>3798</v>
      </c>
      <c r="C819" s="32" t="s">
        <v>2291</v>
      </c>
      <c r="D819" s="31" t="s">
        <v>2292</v>
      </c>
      <c r="E819" s="31" t="s">
        <v>13</v>
      </c>
      <c r="F819" s="31" t="s">
        <v>11</v>
      </c>
      <c r="G819" s="31" t="s">
        <v>18</v>
      </c>
      <c r="H819" s="31" t="s">
        <v>36</v>
      </c>
      <c r="I819" s="31" t="s">
        <v>10</v>
      </c>
      <c r="J819" s="31" t="s">
        <v>14</v>
      </c>
      <c r="K819" s="31" t="s">
        <v>2293</v>
      </c>
      <c r="L819" s="33">
        <v>5154</v>
      </c>
      <c r="M819" s="150">
        <v>104388.71554100001</v>
      </c>
      <c r="N819" s="34">
        <v>-528</v>
      </c>
      <c r="O819" s="34">
        <v>0</v>
      </c>
      <c r="P819" s="30">
        <v>145882.50909510002</v>
      </c>
      <c r="Q819" s="35">
        <v>6480.2678610000003</v>
      </c>
      <c r="R819" s="36">
        <v>0</v>
      </c>
      <c r="S819" s="36">
        <v>5209.3843920020008</v>
      </c>
      <c r="T819" s="36">
        <v>5098.6156079979992</v>
      </c>
      <c r="U819" s="37">
        <v>10308.055585923314</v>
      </c>
      <c r="V819" s="38">
        <v>16788.323446923314</v>
      </c>
      <c r="W819" s="34">
        <v>162670.83254202333</v>
      </c>
      <c r="X819" s="34">
        <v>9767.595735002018</v>
      </c>
      <c r="Y819" s="33">
        <v>152903.23680702131</v>
      </c>
      <c r="Z819" s="144">
        <v>0</v>
      </c>
      <c r="AA819" s="34">
        <v>6944.4523379070342</v>
      </c>
      <c r="AB819" s="34">
        <v>32034.454357738938</v>
      </c>
      <c r="AC819" s="34">
        <v>21604.09</v>
      </c>
      <c r="AD819" s="34">
        <v>2919.6219030749999</v>
      </c>
      <c r="AE819" s="34">
        <v>0</v>
      </c>
      <c r="AF819" s="34">
        <v>63502.618598720968</v>
      </c>
      <c r="AG819" s="136">
        <v>22229</v>
      </c>
      <c r="AH819" s="34">
        <v>67096.793554100004</v>
      </c>
      <c r="AI819" s="34">
        <v>0</v>
      </c>
      <c r="AJ819" s="34">
        <v>10438.871554100002</v>
      </c>
      <c r="AK819" s="34">
        <v>10438.871554100002</v>
      </c>
      <c r="AL819" s="34">
        <v>22229</v>
      </c>
      <c r="AM819" s="34">
        <v>56657.921999999999</v>
      </c>
      <c r="AN819" s="34">
        <v>34428.921999999999</v>
      </c>
      <c r="AO819" s="34">
        <v>145882.50909510002</v>
      </c>
      <c r="AP819" s="34">
        <v>101014.71554100001</v>
      </c>
      <c r="AQ819" s="34">
        <v>44867.793554100004</v>
      </c>
      <c r="AR819" s="34">
        <v>-528</v>
      </c>
      <c r="AS819" s="34">
        <v>0</v>
      </c>
    </row>
    <row r="820" spans="2:45" s="1" customFormat="1" ht="12.75" x14ac:dyDescent="0.2">
      <c r="B820" s="31" t="s">
        <v>3798</v>
      </c>
      <c r="C820" s="32" t="s">
        <v>606</v>
      </c>
      <c r="D820" s="31" t="s">
        <v>607</v>
      </c>
      <c r="E820" s="31" t="s">
        <v>13</v>
      </c>
      <c r="F820" s="31" t="s">
        <v>11</v>
      </c>
      <c r="G820" s="31" t="s">
        <v>18</v>
      </c>
      <c r="H820" s="31" t="s">
        <v>36</v>
      </c>
      <c r="I820" s="31" t="s">
        <v>10</v>
      </c>
      <c r="J820" s="31" t="s">
        <v>12</v>
      </c>
      <c r="K820" s="31" t="s">
        <v>608</v>
      </c>
      <c r="L820" s="33">
        <v>2206</v>
      </c>
      <c r="M820" s="150">
        <v>128405.36619900001</v>
      </c>
      <c r="N820" s="34">
        <v>-77895</v>
      </c>
      <c r="O820" s="34">
        <v>51097.682042961191</v>
      </c>
      <c r="P820" s="30">
        <v>122885.56619900001</v>
      </c>
      <c r="Q820" s="35">
        <v>3163.2425020000001</v>
      </c>
      <c r="R820" s="36">
        <v>0</v>
      </c>
      <c r="S820" s="36">
        <v>1779.0873165721116</v>
      </c>
      <c r="T820" s="36">
        <v>2632.9126834278886</v>
      </c>
      <c r="U820" s="37">
        <v>4412.0237917242594</v>
      </c>
      <c r="V820" s="38">
        <v>7575.2662937242594</v>
      </c>
      <c r="W820" s="34">
        <v>130460.83249272426</v>
      </c>
      <c r="X820" s="34">
        <v>3335.7887185721193</v>
      </c>
      <c r="Y820" s="33">
        <v>127125.04377415215</v>
      </c>
      <c r="Z820" s="144">
        <v>0</v>
      </c>
      <c r="AA820" s="34">
        <v>3688.450745723002</v>
      </c>
      <c r="AB820" s="34">
        <v>9439.945048922862</v>
      </c>
      <c r="AC820" s="34">
        <v>14243.74</v>
      </c>
      <c r="AD820" s="34">
        <v>3635.1220579000001</v>
      </c>
      <c r="AE820" s="34">
        <v>0</v>
      </c>
      <c r="AF820" s="34">
        <v>31007.257852545867</v>
      </c>
      <c r="AG820" s="136">
        <v>71614</v>
      </c>
      <c r="AH820" s="34">
        <v>77562.2</v>
      </c>
      <c r="AI820" s="34">
        <v>0</v>
      </c>
      <c r="AJ820" s="34">
        <v>5948.2000000000007</v>
      </c>
      <c r="AK820" s="34">
        <v>5948.2000000000007</v>
      </c>
      <c r="AL820" s="34">
        <v>71614</v>
      </c>
      <c r="AM820" s="34">
        <v>71614</v>
      </c>
      <c r="AN820" s="34">
        <v>0</v>
      </c>
      <c r="AO820" s="34">
        <v>122885.56619900001</v>
      </c>
      <c r="AP820" s="34">
        <v>116937.36619900001</v>
      </c>
      <c r="AQ820" s="34">
        <v>5948.1999999999971</v>
      </c>
      <c r="AR820" s="34">
        <v>-77895</v>
      </c>
      <c r="AS820" s="34">
        <v>0</v>
      </c>
    </row>
    <row r="821" spans="2:45" s="1" customFormat="1" ht="12.75" x14ac:dyDescent="0.2">
      <c r="B821" s="31" t="s">
        <v>3798</v>
      </c>
      <c r="C821" s="32" t="s">
        <v>2861</v>
      </c>
      <c r="D821" s="31" t="s">
        <v>2862</v>
      </c>
      <c r="E821" s="31" t="s">
        <v>13</v>
      </c>
      <c r="F821" s="31" t="s">
        <v>11</v>
      </c>
      <c r="G821" s="31" t="s">
        <v>18</v>
      </c>
      <c r="H821" s="31" t="s">
        <v>36</v>
      </c>
      <c r="I821" s="31" t="s">
        <v>10</v>
      </c>
      <c r="J821" s="31" t="s">
        <v>22</v>
      </c>
      <c r="K821" s="31" t="s">
        <v>2863</v>
      </c>
      <c r="L821" s="33">
        <v>506</v>
      </c>
      <c r="M821" s="150">
        <v>80881.482709000004</v>
      </c>
      <c r="N821" s="34">
        <v>-86586</v>
      </c>
      <c r="O821" s="34">
        <v>39935.355723543835</v>
      </c>
      <c r="P821" s="30">
        <v>12302.482709000004</v>
      </c>
      <c r="Q821" s="35">
        <v>3135.4624589999999</v>
      </c>
      <c r="R821" s="36">
        <v>0</v>
      </c>
      <c r="S821" s="36">
        <v>357.22923085728007</v>
      </c>
      <c r="T821" s="36">
        <v>20519.905227277282</v>
      </c>
      <c r="U821" s="37">
        <v>20877.247038149599</v>
      </c>
      <c r="V821" s="38">
        <v>24012.709497149597</v>
      </c>
      <c r="W821" s="34">
        <v>36315.192206149601</v>
      </c>
      <c r="X821" s="34">
        <v>25479.790940401115</v>
      </c>
      <c r="Y821" s="33">
        <v>10835.401265748485</v>
      </c>
      <c r="Z821" s="144">
        <v>0</v>
      </c>
      <c r="AA821" s="34">
        <v>5349.6938421323666</v>
      </c>
      <c r="AB821" s="34">
        <v>10527.250467903597</v>
      </c>
      <c r="AC821" s="34">
        <v>2121.0100000000002</v>
      </c>
      <c r="AD821" s="34">
        <v>4034.1988854000001</v>
      </c>
      <c r="AE821" s="34">
        <v>2519.2800000000002</v>
      </c>
      <c r="AF821" s="34">
        <v>24551.433195435966</v>
      </c>
      <c r="AG821" s="136">
        <v>30338</v>
      </c>
      <c r="AH821" s="34">
        <v>30658</v>
      </c>
      <c r="AI821" s="34">
        <v>0</v>
      </c>
      <c r="AJ821" s="34">
        <v>320</v>
      </c>
      <c r="AK821" s="34">
        <v>320</v>
      </c>
      <c r="AL821" s="34">
        <v>30338</v>
      </c>
      <c r="AM821" s="34">
        <v>30338</v>
      </c>
      <c r="AN821" s="34">
        <v>0</v>
      </c>
      <c r="AO821" s="34">
        <v>12302.482709000004</v>
      </c>
      <c r="AP821" s="34">
        <v>11982.482709000004</v>
      </c>
      <c r="AQ821" s="34">
        <v>320</v>
      </c>
      <c r="AR821" s="34">
        <v>-86586</v>
      </c>
      <c r="AS821" s="34">
        <v>0</v>
      </c>
    </row>
    <row r="822" spans="2:45" s="1" customFormat="1" ht="12.75" x14ac:dyDescent="0.2">
      <c r="B822" s="31" t="s">
        <v>3798</v>
      </c>
      <c r="C822" s="32" t="s">
        <v>2189</v>
      </c>
      <c r="D822" s="31" t="s">
        <v>2190</v>
      </c>
      <c r="E822" s="31" t="s">
        <v>13</v>
      </c>
      <c r="F822" s="31" t="s">
        <v>11</v>
      </c>
      <c r="G822" s="31" t="s">
        <v>18</v>
      </c>
      <c r="H822" s="31" t="s">
        <v>36</v>
      </c>
      <c r="I822" s="31" t="s">
        <v>10</v>
      </c>
      <c r="J822" s="31" t="s">
        <v>12</v>
      </c>
      <c r="K822" s="31" t="s">
        <v>2191</v>
      </c>
      <c r="L822" s="33">
        <v>2635</v>
      </c>
      <c r="M822" s="150">
        <v>95046.552901999996</v>
      </c>
      <c r="N822" s="34">
        <v>-10141</v>
      </c>
      <c r="O822" s="34">
        <v>6387.1068724324623</v>
      </c>
      <c r="P822" s="30">
        <v>81539.70290199999</v>
      </c>
      <c r="Q822" s="35">
        <v>3995.5658309999999</v>
      </c>
      <c r="R822" s="36">
        <v>0</v>
      </c>
      <c r="S822" s="36">
        <v>4245.023741715916</v>
      </c>
      <c r="T822" s="36">
        <v>1024.976258284084</v>
      </c>
      <c r="U822" s="37">
        <v>5270.028418492032</v>
      </c>
      <c r="V822" s="38">
        <v>9265.5942494920309</v>
      </c>
      <c r="W822" s="34">
        <v>90805.297151492021</v>
      </c>
      <c r="X822" s="34">
        <v>7959.4195157159265</v>
      </c>
      <c r="Y822" s="33">
        <v>82845.877635776094</v>
      </c>
      <c r="Z822" s="144">
        <v>0</v>
      </c>
      <c r="AA822" s="34">
        <v>3385.1109602010692</v>
      </c>
      <c r="AB822" s="34">
        <v>15736.647481203952</v>
      </c>
      <c r="AC822" s="34">
        <v>11045.16</v>
      </c>
      <c r="AD822" s="34">
        <v>1612</v>
      </c>
      <c r="AE822" s="34">
        <v>0</v>
      </c>
      <c r="AF822" s="34">
        <v>31778.918441405021</v>
      </c>
      <c r="AG822" s="136">
        <v>24407</v>
      </c>
      <c r="AH822" s="34">
        <v>31622.149999999998</v>
      </c>
      <c r="AI822" s="34">
        <v>0</v>
      </c>
      <c r="AJ822" s="34">
        <v>2136.5</v>
      </c>
      <c r="AK822" s="34">
        <v>2136.5</v>
      </c>
      <c r="AL822" s="34">
        <v>24407</v>
      </c>
      <c r="AM822" s="34">
        <v>29485.649999999998</v>
      </c>
      <c r="AN822" s="34">
        <v>5078.6499999999978</v>
      </c>
      <c r="AO822" s="34">
        <v>81539.70290199999</v>
      </c>
      <c r="AP822" s="34">
        <v>74324.552901999996</v>
      </c>
      <c r="AQ822" s="34">
        <v>7215.1499999999942</v>
      </c>
      <c r="AR822" s="34">
        <v>-22995</v>
      </c>
      <c r="AS822" s="34">
        <v>12854</v>
      </c>
    </row>
    <row r="823" spans="2:45" s="1" customFormat="1" ht="12.75" x14ac:dyDescent="0.2">
      <c r="B823" s="31" t="s">
        <v>3798</v>
      </c>
      <c r="C823" s="32" t="s">
        <v>3074</v>
      </c>
      <c r="D823" s="31" t="s">
        <v>3075</v>
      </c>
      <c r="E823" s="31" t="s">
        <v>13</v>
      </c>
      <c r="F823" s="31" t="s">
        <v>11</v>
      </c>
      <c r="G823" s="31" t="s">
        <v>18</v>
      </c>
      <c r="H823" s="31" t="s">
        <v>36</v>
      </c>
      <c r="I823" s="31" t="s">
        <v>10</v>
      </c>
      <c r="J823" s="31" t="s">
        <v>22</v>
      </c>
      <c r="K823" s="31" t="s">
        <v>3076</v>
      </c>
      <c r="L823" s="33">
        <v>763</v>
      </c>
      <c r="M823" s="150">
        <v>21002.754602000001</v>
      </c>
      <c r="N823" s="34">
        <v>-3136</v>
      </c>
      <c r="O823" s="34">
        <v>1683.0039427785555</v>
      </c>
      <c r="P823" s="30">
        <v>19469.757601999998</v>
      </c>
      <c r="Q823" s="35">
        <v>784.99773700000003</v>
      </c>
      <c r="R823" s="36">
        <v>0</v>
      </c>
      <c r="S823" s="36">
        <v>503.21299428590754</v>
      </c>
      <c r="T823" s="36">
        <v>1022.7870057140924</v>
      </c>
      <c r="U823" s="37">
        <v>1526.0082289599318</v>
      </c>
      <c r="V823" s="38">
        <v>2311.0059659599319</v>
      </c>
      <c r="W823" s="34">
        <v>21780.76356795993</v>
      </c>
      <c r="X823" s="34">
        <v>943.5243642859059</v>
      </c>
      <c r="Y823" s="33">
        <v>20837.239203674024</v>
      </c>
      <c r="Z823" s="144">
        <v>0</v>
      </c>
      <c r="AA823" s="34">
        <v>1234.5150707220616</v>
      </c>
      <c r="AB823" s="34">
        <v>4253.7631642934475</v>
      </c>
      <c r="AC823" s="34">
        <v>3198.28</v>
      </c>
      <c r="AD823" s="34">
        <v>159</v>
      </c>
      <c r="AE823" s="34">
        <v>0</v>
      </c>
      <c r="AF823" s="34">
        <v>8845.5582350155091</v>
      </c>
      <c r="AG823" s="136">
        <v>0</v>
      </c>
      <c r="AH823" s="34">
        <v>8595.0029999999988</v>
      </c>
      <c r="AI823" s="34">
        <v>0</v>
      </c>
      <c r="AJ823" s="34">
        <v>1132.1000000000001</v>
      </c>
      <c r="AK823" s="34">
        <v>1132.1000000000001</v>
      </c>
      <c r="AL823" s="34">
        <v>0</v>
      </c>
      <c r="AM823" s="34">
        <v>7462.9029999999993</v>
      </c>
      <c r="AN823" s="34">
        <v>7462.9029999999993</v>
      </c>
      <c r="AO823" s="34">
        <v>19469.757601999998</v>
      </c>
      <c r="AP823" s="34">
        <v>10874.754602000001</v>
      </c>
      <c r="AQ823" s="34">
        <v>8595.002999999997</v>
      </c>
      <c r="AR823" s="34">
        <v>-3136</v>
      </c>
      <c r="AS823" s="34">
        <v>0</v>
      </c>
    </row>
    <row r="824" spans="2:45" s="1" customFormat="1" ht="12.75" x14ac:dyDescent="0.2">
      <c r="B824" s="31" t="s">
        <v>3798</v>
      </c>
      <c r="C824" s="32" t="s">
        <v>3209</v>
      </c>
      <c r="D824" s="31" t="s">
        <v>3210</v>
      </c>
      <c r="E824" s="31" t="s">
        <v>13</v>
      </c>
      <c r="F824" s="31" t="s">
        <v>11</v>
      </c>
      <c r="G824" s="31" t="s">
        <v>18</v>
      </c>
      <c r="H824" s="31" t="s">
        <v>36</v>
      </c>
      <c r="I824" s="31" t="s">
        <v>10</v>
      </c>
      <c r="J824" s="31" t="s">
        <v>12</v>
      </c>
      <c r="K824" s="31" t="s">
        <v>3211</v>
      </c>
      <c r="L824" s="33">
        <v>2277</v>
      </c>
      <c r="M824" s="150">
        <v>65684.695028000002</v>
      </c>
      <c r="N824" s="34">
        <v>-25776</v>
      </c>
      <c r="O824" s="34">
        <v>0</v>
      </c>
      <c r="P824" s="30">
        <v>75682.164530800001</v>
      </c>
      <c r="Q824" s="35">
        <v>3415.4609919999998</v>
      </c>
      <c r="R824" s="36">
        <v>0</v>
      </c>
      <c r="S824" s="36">
        <v>2058.725417143648</v>
      </c>
      <c r="T824" s="36">
        <v>2495.274582856352</v>
      </c>
      <c r="U824" s="37">
        <v>4554.0245574597184</v>
      </c>
      <c r="V824" s="38">
        <v>7969.4855494597177</v>
      </c>
      <c r="W824" s="34">
        <v>83651.650080259715</v>
      </c>
      <c r="X824" s="34">
        <v>3860.1101571436448</v>
      </c>
      <c r="Y824" s="33">
        <v>79791.53992311607</v>
      </c>
      <c r="Z824" s="144">
        <v>0</v>
      </c>
      <c r="AA824" s="34">
        <v>3690.1036694759914</v>
      </c>
      <c r="AB824" s="34">
        <v>13893.896987043043</v>
      </c>
      <c r="AC824" s="34">
        <v>9544.5300000000007</v>
      </c>
      <c r="AD824" s="34">
        <v>138.85122693749997</v>
      </c>
      <c r="AE824" s="34">
        <v>0</v>
      </c>
      <c r="AF824" s="34">
        <v>27267.381883456532</v>
      </c>
      <c r="AG824" s="136">
        <v>53250</v>
      </c>
      <c r="AH824" s="34">
        <v>59818.469502799999</v>
      </c>
      <c r="AI824" s="34">
        <v>0</v>
      </c>
      <c r="AJ824" s="34">
        <v>6568.4695028000006</v>
      </c>
      <c r="AK824" s="34">
        <v>6568.4695028000006</v>
      </c>
      <c r="AL824" s="34">
        <v>53250</v>
      </c>
      <c r="AM824" s="34">
        <v>53250</v>
      </c>
      <c r="AN824" s="34">
        <v>0</v>
      </c>
      <c r="AO824" s="34">
        <v>75682.164530800001</v>
      </c>
      <c r="AP824" s="34">
        <v>69113.695028000002</v>
      </c>
      <c r="AQ824" s="34">
        <v>6568.4695027999987</v>
      </c>
      <c r="AR824" s="34">
        <v>-25776</v>
      </c>
      <c r="AS824" s="34">
        <v>0</v>
      </c>
    </row>
    <row r="825" spans="2:45" s="1" customFormat="1" ht="12.75" x14ac:dyDescent="0.2">
      <c r="B825" s="31" t="s">
        <v>3798</v>
      </c>
      <c r="C825" s="32" t="s">
        <v>3065</v>
      </c>
      <c r="D825" s="31" t="s">
        <v>3066</v>
      </c>
      <c r="E825" s="31" t="s">
        <v>13</v>
      </c>
      <c r="F825" s="31" t="s">
        <v>11</v>
      </c>
      <c r="G825" s="31" t="s">
        <v>18</v>
      </c>
      <c r="H825" s="31" t="s">
        <v>36</v>
      </c>
      <c r="I825" s="31" t="s">
        <v>10</v>
      </c>
      <c r="J825" s="31" t="s">
        <v>12</v>
      </c>
      <c r="K825" s="31" t="s">
        <v>3067</v>
      </c>
      <c r="L825" s="33">
        <v>3307</v>
      </c>
      <c r="M825" s="150">
        <v>104143.469901</v>
      </c>
      <c r="N825" s="34">
        <v>-134122</v>
      </c>
      <c r="O825" s="34">
        <v>43284.530776966167</v>
      </c>
      <c r="P825" s="30">
        <v>81634.81689110001</v>
      </c>
      <c r="Q825" s="35">
        <v>6183.5074969999996</v>
      </c>
      <c r="R825" s="36">
        <v>0</v>
      </c>
      <c r="S825" s="36">
        <v>3726.9324971442884</v>
      </c>
      <c r="T825" s="36">
        <v>2887.0675028557116</v>
      </c>
      <c r="U825" s="37">
        <v>6614.0356660163752</v>
      </c>
      <c r="V825" s="38">
        <v>12797.543163016375</v>
      </c>
      <c r="W825" s="34">
        <v>94432.360054116391</v>
      </c>
      <c r="X825" s="34">
        <v>6987.9984321442898</v>
      </c>
      <c r="Y825" s="33">
        <v>87444.361621972101</v>
      </c>
      <c r="Z825" s="144">
        <v>0</v>
      </c>
      <c r="AA825" s="34">
        <v>2760.9582268805934</v>
      </c>
      <c r="AB825" s="34">
        <v>31410.90331098665</v>
      </c>
      <c r="AC825" s="34">
        <v>13861.99</v>
      </c>
      <c r="AD825" s="34">
        <v>2213.3228974025396</v>
      </c>
      <c r="AE825" s="34">
        <v>68</v>
      </c>
      <c r="AF825" s="34">
        <v>50315.174435269779</v>
      </c>
      <c r="AG825" s="136">
        <v>107206</v>
      </c>
      <c r="AH825" s="34">
        <v>117620.34699010001</v>
      </c>
      <c r="AI825" s="34">
        <v>0</v>
      </c>
      <c r="AJ825" s="34">
        <v>10414.346990100001</v>
      </c>
      <c r="AK825" s="34">
        <v>10414.346990100001</v>
      </c>
      <c r="AL825" s="34">
        <v>107206</v>
      </c>
      <c r="AM825" s="34">
        <v>107206</v>
      </c>
      <c r="AN825" s="34">
        <v>0</v>
      </c>
      <c r="AO825" s="34">
        <v>81634.81689110001</v>
      </c>
      <c r="AP825" s="34">
        <v>71220.469901000004</v>
      </c>
      <c r="AQ825" s="34">
        <v>10414.346990100006</v>
      </c>
      <c r="AR825" s="34">
        <v>-134122</v>
      </c>
      <c r="AS825" s="34">
        <v>0</v>
      </c>
    </row>
    <row r="826" spans="2:45" s="1" customFormat="1" ht="12.75" x14ac:dyDescent="0.2">
      <c r="B826" s="31" t="s">
        <v>3798</v>
      </c>
      <c r="C826" s="32" t="s">
        <v>3770</v>
      </c>
      <c r="D826" s="31" t="s">
        <v>3771</v>
      </c>
      <c r="E826" s="31" t="s">
        <v>13</v>
      </c>
      <c r="F826" s="31" t="s">
        <v>11</v>
      </c>
      <c r="G826" s="31" t="s">
        <v>18</v>
      </c>
      <c r="H826" s="31" t="s">
        <v>36</v>
      </c>
      <c r="I826" s="31" t="s">
        <v>10</v>
      </c>
      <c r="J826" s="31" t="s">
        <v>22</v>
      </c>
      <c r="K826" s="31" t="s">
        <v>3772</v>
      </c>
      <c r="L826" s="33">
        <v>265</v>
      </c>
      <c r="M826" s="150">
        <v>36585.143287999999</v>
      </c>
      <c r="N826" s="34">
        <v>-4423</v>
      </c>
      <c r="O826" s="34">
        <v>1514.7259170000002</v>
      </c>
      <c r="P826" s="30">
        <v>34346.108287999996</v>
      </c>
      <c r="Q826" s="35">
        <v>1773.8247289999999</v>
      </c>
      <c r="R826" s="36">
        <v>0</v>
      </c>
      <c r="S826" s="36">
        <v>179.78604685721189</v>
      </c>
      <c r="T826" s="36">
        <v>350.21395314278811</v>
      </c>
      <c r="U826" s="37">
        <v>530.00285802671283</v>
      </c>
      <c r="V826" s="38">
        <v>2303.8275870267125</v>
      </c>
      <c r="W826" s="34">
        <v>36649.935875026706</v>
      </c>
      <c r="X826" s="34">
        <v>337.0988378572074</v>
      </c>
      <c r="Y826" s="33">
        <v>36312.837037169498</v>
      </c>
      <c r="Z826" s="144">
        <v>0</v>
      </c>
      <c r="AA826" s="34">
        <v>1939.6186424752211</v>
      </c>
      <c r="AB826" s="34">
        <v>2646.1194763031399</v>
      </c>
      <c r="AC826" s="34">
        <v>3142.66</v>
      </c>
      <c r="AD826" s="34">
        <v>572.5</v>
      </c>
      <c r="AE826" s="34">
        <v>0</v>
      </c>
      <c r="AF826" s="34">
        <v>8300.8981187783611</v>
      </c>
      <c r="AG826" s="136">
        <v>0</v>
      </c>
      <c r="AH826" s="34">
        <v>2591.9649999999997</v>
      </c>
      <c r="AI826" s="34">
        <v>0</v>
      </c>
      <c r="AJ826" s="34">
        <v>0</v>
      </c>
      <c r="AK826" s="34">
        <v>0</v>
      </c>
      <c r="AL826" s="34">
        <v>0</v>
      </c>
      <c r="AM826" s="34">
        <v>2591.9649999999997</v>
      </c>
      <c r="AN826" s="34">
        <v>2591.9649999999997</v>
      </c>
      <c r="AO826" s="34">
        <v>34346.108287999996</v>
      </c>
      <c r="AP826" s="34">
        <v>31754.143287999996</v>
      </c>
      <c r="AQ826" s="34">
        <v>2591.9649999999965</v>
      </c>
      <c r="AR826" s="34">
        <v>-4423</v>
      </c>
      <c r="AS826" s="34">
        <v>0</v>
      </c>
    </row>
    <row r="827" spans="2:45" s="1" customFormat="1" ht="12.75" x14ac:dyDescent="0.2">
      <c r="B827" s="31" t="s">
        <v>3798</v>
      </c>
      <c r="C827" s="32" t="s">
        <v>867</v>
      </c>
      <c r="D827" s="31" t="s">
        <v>868</v>
      </c>
      <c r="E827" s="31" t="s">
        <v>13</v>
      </c>
      <c r="F827" s="31" t="s">
        <v>11</v>
      </c>
      <c r="G827" s="31" t="s">
        <v>18</v>
      </c>
      <c r="H827" s="31" t="s">
        <v>36</v>
      </c>
      <c r="I827" s="31" t="s">
        <v>10</v>
      </c>
      <c r="J827" s="31" t="s">
        <v>12</v>
      </c>
      <c r="K827" s="31" t="s">
        <v>869</v>
      </c>
      <c r="L827" s="33">
        <v>1658</v>
      </c>
      <c r="M827" s="150">
        <v>46141.632371</v>
      </c>
      <c r="N827" s="34">
        <v>-12524</v>
      </c>
      <c r="O827" s="34">
        <v>6659.3687964131595</v>
      </c>
      <c r="P827" s="30">
        <v>38463.652371000004</v>
      </c>
      <c r="Q827" s="35">
        <v>3201.5947780000001</v>
      </c>
      <c r="R827" s="36">
        <v>0</v>
      </c>
      <c r="S827" s="36">
        <v>2023.8034708579203</v>
      </c>
      <c r="T827" s="36">
        <v>1292.1965291420797</v>
      </c>
      <c r="U827" s="37">
        <v>3316.0178815407171</v>
      </c>
      <c r="V827" s="38">
        <v>6517.6126595407168</v>
      </c>
      <c r="W827" s="34">
        <v>44981.265030540722</v>
      </c>
      <c r="X827" s="34">
        <v>3794.631507857921</v>
      </c>
      <c r="Y827" s="33">
        <v>41186.633522682801</v>
      </c>
      <c r="Z827" s="144">
        <v>0</v>
      </c>
      <c r="AA827" s="34">
        <v>1435.6309858704867</v>
      </c>
      <c r="AB827" s="34">
        <v>7589.2098852498721</v>
      </c>
      <c r="AC827" s="34">
        <v>6949.86</v>
      </c>
      <c r="AD827" s="34">
        <v>744.06203600000003</v>
      </c>
      <c r="AE827" s="34">
        <v>0</v>
      </c>
      <c r="AF827" s="34">
        <v>16718.762907120359</v>
      </c>
      <c r="AG827" s="136">
        <v>2200</v>
      </c>
      <c r="AH827" s="34">
        <v>20503.02</v>
      </c>
      <c r="AI827" s="34">
        <v>0</v>
      </c>
      <c r="AJ827" s="34">
        <v>1950</v>
      </c>
      <c r="AK827" s="34">
        <v>1950</v>
      </c>
      <c r="AL827" s="34">
        <v>2200</v>
      </c>
      <c r="AM827" s="34">
        <v>18553.02</v>
      </c>
      <c r="AN827" s="34">
        <v>16353.02</v>
      </c>
      <c r="AO827" s="34">
        <v>38463.652371000004</v>
      </c>
      <c r="AP827" s="34">
        <v>20160.632371000003</v>
      </c>
      <c r="AQ827" s="34">
        <v>18303.020000000004</v>
      </c>
      <c r="AR827" s="34">
        <v>-12524</v>
      </c>
      <c r="AS827" s="34">
        <v>0</v>
      </c>
    </row>
    <row r="828" spans="2:45" s="1" customFormat="1" ht="12.75" x14ac:dyDescent="0.2">
      <c r="B828" s="31" t="s">
        <v>3798</v>
      </c>
      <c r="C828" s="32" t="s">
        <v>540</v>
      </c>
      <c r="D828" s="31" t="s">
        <v>541</v>
      </c>
      <c r="E828" s="31" t="s">
        <v>13</v>
      </c>
      <c r="F828" s="31" t="s">
        <v>11</v>
      </c>
      <c r="G828" s="31" t="s">
        <v>18</v>
      </c>
      <c r="H828" s="31" t="s">
        <v>36</v>
      </c>
      <c r="I828" s="31" t="s">
        <v>10</v>
      </c>
      <c r="J828" s="31" t="s">
        <v>12</v>
      </c>
      <c r="K828" s="31" t="s">
        <v>542</v>
      </c>
      <c r="L828" s="33">
        <v>2879</v>
      </c>
      <c r="M828" s="150">
        <v>74676.785730000003</v>
      </c>
      <c r="N828" s="34">
        <v>-80910</v>
      </c>
      <c r="O828" s="34">
        <v>24746.146948173962</v>
      </c>
      <c r="P828" s="30">
        <v>64097.464303000001</v>
      </c>
      <c r="Q828" s="35">
        <v>6150.434268</v>
      </c>
      <c r="R828" s="36">
        <v>0</v>
      </c>
      <c r="S828" s="36">
        <v>2655.3148182867344</v>
      </c>
      <c r="T828" s="36">
        <v>3102.6851817132656</v>
      </c>
      <c r="U828" s="37">
        <v>5758.0310500336091</v>
      </c>
      <c r="V828" s="38">
        <v>11908.46531803361</v>
      </c>
      <c r="W828" s="34">
        <v>76005.929621033603</v>
      </c>
      <c r="X828" s="34">
        <v>4978.7152842867363</v>
      </c>
      <c r="Y828" s="33">
        <v>71027.214336746867</v>
      </c>
      <c r="Z828" s="144">
        <v>0</v>
      </c>
      <c r="AA828" s="34">
        <v>4145.2776061283676</v>
      </c>
      <c r="AB828" s="34">
        <v>23377.420058128846</v>
      </c>
      <c r="AC828" s="34">
        <v>12067.94</v>
      </c>
      <c r="AD828" s="34">
        <v>987.5</v>
      </c>
      <c r="AE828" s="34">
        <v>71.069999999999993</v>
      </c>
      <c r="AF828" s="34">
        <v>40649.207664257214</v>
      </c>
      <c r="AG828" s="136">
        <v>82095</v>
      </c>
      <c r="AH828" s="34">
        <v>89562.678572999997</v>
      </c>
      <c r="AI828" s="34">
        <v>0</v>
      </c>
      <c r="AJ828" s="34">
        <v>7467.6785730000011</v>
      </c>
      <c r="AK828" s="34">
        <v>7467.6785730000011</v>
      </c>
      <c r="AL828" s="34">
        <v>82095</v>
      </c>
      <c r="AM828" s="34">
        <v>82095</v>
      </c>
      <c r="AN828" s="34">
        <v>0</v>
      </c>
      <c r="AO828" s="34">
        <v>64097.464303000001</v>
      </c>
      <c r="AP828" s="34">
        <v>56629.785730000003</v>
      </c>
      <c r="AQ828" s="34">
        <v>7467.6785729999974</v>
      </c>
      <c r="AR828" s="34">
        <v>-80910</v>
      </c>
      <c r="AS828" s="34">
        <v>0</v>
      </c>
    </row>
    <row r="829" spans="2:45" s="1" customFormat="1" ht="12.75" x14ac:dyDescent="0.2">
      <c r="B829" s="31" t="s">
        <v>3798</v>
      </c>
      <c r="C829" s="32" t="s">
        <v>2822</v>
      </c>
      <c r="D829" s="31" t="s">
        <v>2823</v>
      </c>
      <c r="E829" s="31" t="s">
        <v>13</v>
      </c>
      <c r="F829" s="31" t="s">
        <v>11</v>
      </c>
      <c r="G829" s="31" t="s">
        <v>18</v>
      </c>
      <c r="H829" s="31" t="s">
        <v>36</v>
      </c>
      <c r="I829" s="31" t="s">
        <v>10</v>
      </c>
      <c r="J829" s="31" t="s">
        <v>22</v>
      </c>
      <c r="K829" s="31" t="s">
        <v>2824</v>
      </c>
      <c r="L829" s="33">
        <v>548</v>
      </c>
      <c r="M829" s="150">
        <v>42747.745998999999</v>
      </c>
      <c r="N829" s="34">
        <v>-2712</v>
      </c>
      <c r="O829" s="34">
        <v>0</v>
      </c>
      <c r="P829" s="30">
        <v>52561.520598899995</v>
      </c>
      <c r="Q829" s="35">
        <v>2771.7078459999998</v>
      </c>
      <c r="R829" s="36">
        <v>0</v>
      </c>
      <c r="S829" s="36">
        <v>867.52445257176169</v>
      </c>
      <c r="T829" s="36">
        <v>228.47554742823831</v>
      </c>
      <c r="U829" s="37">
        <v>1096.005910183542</v>
      </c>
      <c r="V829" s="38">
        <v>3867.7137561835416</v>
      </c>
      <c r="W829" s="34">
        <v>56429.234355083536</v>
      </c>
      <c r="X829" s="34">
        <v>1626.6083485717609</v>
      </c>
      <c r="Y829" s="33">
        <v>54802.626006511775</v>
      </c>
      <c r="Z829" s="144">
        <v>0</v>
      </c>
      <c r="AA829" s="34">
        <v>429.08971670547919</v>
      </c>
      <c r="AB829" s="34">
        <v>3371.32609161966</v>
      </c>
      <c r="AC829" s="34">
        <v>3765.37</v>
      </c>
      <c r="AD829" s="34">
        <v>170.58985799999996</v>
      </c>
      <c r="AE829" s="34">
        <v>0</v>
      </c>
      <c r="AF829" s="34">
        <v>7736.3756663251397</v>
      </c>
      <c r="AG829" s="136">
        <v>18785</v>
      </c>
      <c r="AH829" s="34">
        <v>23059.7745999</v>
      </c>
      <c r="AI829" s="34">
        <v>0</v>
      </c>
      <c r="AJ829" s="34">
        <v>4274.7745998999999</v>
      </c>
      <c r="AK829" s="34">
        <v>4274.7745998999999</v>
      </c>
      <c r="AL829" s="34">
        <v>18785</v>
      </c>
      <c r="AM829" s="34">
        <v>18785</v>
      </c>
      <c r="AN829" s="34">
        <v>0</v>
      </c>
      <c r="AO829" s="34">
        <v>52561.520598899995</v>
      </c>
      <c r="AP829" s="34">
        <v>48286.745998999992</v>
      </c>
      <c r="AQ829" s="34">
        <v>4274.7745999000035</v>
      </c>
      <c r="AR829" s="34">
        <v>-2712</v>
      </c>
      <c r="AS829" s="34">
        <v>0</v>
      </c>
    </row>
    <row r="830" spans="2:45" s="1" customFormat="1" ht="12.75" x14ac:dyDescent="0.2">
      <c r="B830" s="31" t="s">
        <v>3798</v>
      </c>
      <c r="C830" s="32" t="s">
        <v>2432</v>
      </c>
      <c r="D830" s="31" t="s">
        <v>2433</v>
      </c>
      <c r="E830" s="31" t="s">
        <v>13</v>
      </c>
      <c r="F830" s="31" t="s">
        <v>11</v>
      </c>
      <c r="G830" s="31" t="s">
        <v>18</v>
      </c>
      <c r="H830" s="31" t="s">
        <v>36</v>
      </c>
      <c r="I830" s="31" t="s">
        <v>10</v>
      </c>
      <c r="J830" s="31" t="s">
        <v>14</v>
      </c>
      <c r="K830" s="31" t="s">
        <v>2434</v>
      </c>
      <c r="L830" s="33">
        <v>9377</v>
      </c>
      <c r="M830" s="150">
        <v>407702.72648499999</v>
      </c>
      <c r="N830" s="34">
        <v>-296855.59999999998</v>
      </c>
      <c r="O830" s="34">
        <v>140396.70277231123</v>
      </c>
      <c r="P830" s="30">
        <v>257500.02648500004</v>
      </c>
      <c r="Q830" s="35">
        <v>17768.000275999999</v>
      </c>
      <c r="R830" s="36">
        <v>0</v>
      </c>
      <c r="S830" s="36">
        <v>9045.7184594320461</v>
      </c>
      <c r="T830" s="36">
        <v>9708.2815405679539</v>
      </c>
      <c r="U830" s="37">
        <v>18754.101131005609</v>
      </c>
      <c r="V830" s="38">
        <v>36522.101407005612</v>
      </c>
      <c r="W830" s="34">
        <v>294022.12789200566</v>
      </c>
      <c r="X830" s="34">
        <v>16960.722111432056</v>
      </c>
      <c r="Y830" s="33">
        <v>277061.40578057361</v>
      </c>
      <c r="Z830" s="144">
        <v>0</v>
      </c>
      <c r="AA830" s="34">
        <v>22743.413535217071</v>
      </c>
      <c r="AB830" s="34">
        <v>57045.815871106817</v>
      </c>
      <c r="AC830" s="34">
        <v>39305.69</v>
      </c>
      <c r="AD830" s="34">
        <v>6249.2786502399604</v>
      </c>
      <c r="AE830" s="34">
        <v>584.30999999999995</v>
      </c>
      <c r="AF830" s="34">
        <v>125928.50805656385</v>
      </c>
      <c r="AG830" s="136">
        <v>214628</v>
      </c>
      <c r="AH830" s="34">
        <v>237556.9</v>
      </c>
      <c r="AI830" s="34">
        <v>9060</v>
      </c>
      <c r="AJ830" s="34">
        <v>31988.9</v>
      </c>
      <c r="AK830" s="34">
        <v>22928.9</v>
      </c>
      <c r="AL830" s="34">
        <v>205568</v>
      </c>
      <c r="AM830" s="34">
        <v>205568</v>
      </c>
      <c r="AN830" s="34">
        <v>0</v>
      </c>
      <c r="AO830" s="34">
        <v>257500.02648500004</v>
      </c>
      <c r="AP830" s="34">
        <v>234571.12648500004</v>
      </c>
      <c r="AQ830" s="34">
        <v>22928.900000000023</v>
      </c>
      <c r="AR830" s="34">
        <v>-355261.6</v>
      </c>
      <c r="AS830" s="34">
        <v>58406</v>
      </c>
    </row>
    <row r="831" spans="2:45" s="1" customFormat="1" ht="12.75" x14ac:dyDescent="0.2">
      <c r="B831" s="31" t="s">
        <v>3798</v>
      </c>
      <c r="C831" s="32" t="s">
        <v>2000</v>
      </c>
      <c r="D831" s="31" t="s">
        <v>2001</v>
      </c>
      <c r="E831" s="31" t="s">
        <v>13</v>
      </c>
      <c r="F831" s="31" t="s">
        <v>11</v>
      </c>
      <c r="G831" s="31" t="s">
        <v>18</v>
      </c>
      <c r="H831" s="31" t="s">
        <v>36</v>
      </c>
      <c r="I831" s="31" t="s">
        <v>10</v>
      </c>
      <c r="J831" s="31" t="s">
        <v>12</v>
      </c>
      <c r="K831" s="31" t="s">
        <v>2002</v>
      </c>
      <c r="L831" s="33">
        <v>1133</v>
      </c>
      <c r="M831" s="150">
        <v>53840.269357999998</v>
      </c>
      <c r="N831" s="34">
        <v>-32154</v>
      </c>
      <c r="O831" s="34">
        <v>9278.3780187900757</v>
      </c>
      <c r="P831" s="30">
        <v>14365.369357999996</v>
      </c>
      <c r="Q831" s="35">
        <v>1951.5664320000001</v>
      </c>
      <c r="R831" s="36">
        <v>0</v>
      </c>
      <c r="S831" s="36">
        <v>1423.7203622862612</v>
      </c>
      <c r="T831" s="36">
        <v>842.27963771373879</v>
      </c>
      <c r="U831" s="37">
        <v>2266.0122194123237</v>
      </c>
      <c r="V831" s="38">
        <v>4217.5786514123238</v>
      </c>
      <c r="W831" s="34">
        <v>18582.948009412321</v>
      </c>
      <c r="X831" s="34">
        <v>2669.4756792862609</v>
      </c>
      <c r="Y831" s="33">
        <v>15913.47233012606</v>
      </c>
      <c r="Z831" s="144">
        <v>0</v>
      </c>
      <c r="AA831" s="34">
        <v>3913.2872507578631</v>
      </c>
      <c r="AB831" s="34">
        <v>3983.0630054719823</v>
      </c>
      <c r="AC831" s="34">
        <v>5365.2</v>
      </c>
      <c r="AD831" s="34">
        <v>110.5</v>
      </c>
      <c r="AE831" s="34">
        <v>0</v>
      </c>
      <c r="AF831" s="34">
        <v>13372.050256229846</v>
      </c>
      <c r="AG831" s="136">
        <v>29144</v>
      </c>
      <c r="AH831" s="34">
        <v>30805.1</v>
      </c>
      <c r="AI831" s="34">
        <v>0</v>
      </c>
      <c r="AJ831" s="34">
        <v>1661.1000000000001</v>
      </c>
      <c r="AK831" s="34">
        <v>1661.1000000000001</v>
      </c>
      <c r="AL831" s="34">
        <v>29144</v>
      </c>
      <c r="AM831" s="34">
        <v>29144</v>
      </c>
      <c r="AN831" s="34">
        <v>0</v>
      </c>
      <c r="AO831" s="34">
        <v>14365.369357999996</v>
      </c>
      <c r="AP831" s="34">
        <v>12704.269357999996</v>
      </c>
      <c r="AQ831" s="34">
        <v>1661.1000000000004</v>
      </c>
      <c r="AR831" s="34">
        <v>-32154</v>
      </c>
      <c r="AS831" s="34">
        <v>0</v>
      </c>
    </row>
    <row r="832" spans="2:45" s="1" customFormat="1" ht="12.75" x14ac:dyDescent="0.2">
      <c r="B832" s="31" t="s">
        <v>3798</v>
      </c>
      <c r="C832" s="32" t="s">
        <v>2552</v>
      </c>
      <c r="D832" s="31" t="s">
        <v>2553</v>
      </c>
      <c r="E832" s="31" t="s">
        <v>13</v>
      </c>
      <c r="F832" s="31" t="s">
        <v>11</v>
      </c>
      <c r="G832" s="31" t="s">
        <v>18</v>
      </c>
      <c r="H832" s="31" t="s">
        <v>36</v>
      </c>
      <c r="I832" s="31" t="s">
        <v>10</v>
      </c>
      <c r="J832" s="31" t="s">
        <v>22</v>
      </c>
      <c r="K832" s="31" t="s">
        <v>2554</v>
      </c>
      <c r="L832" s="33">
        <v>609</v>
      </c>
      <c r="M832" s="150">
        <v>50124.863947000005</v>
      </c>
      <c r="N832" s="34">
        <v>22373</v>
      </c>
      <c r="O832" s="34">
        <v>0</v>
      </c>
      <c r="P832" s="30">
        <v>49921.863947000005</v>
      </c>
      <c r="Q832" s="35">
        <v>717.10077899999999</v>
      </c>
      <c r="R832" s="36">
        <v>0</v>
      </c>
      <c r="S832" s="36">
        <v>819.39212000031466</v>
      </c>
      <c r="T832" s="36">
        <v>398.60787999968534</v>
      </c>
      <c r="U832" s="37">
        <v>1218.0065680689365</v>
      </c>
      <c r="V832" s="38">
        <v>1935.1073470689366</v>
      </c>
      <c r="W832" s="34">
        <v>51856.971294068942</v>
      </c>
      <c r="X832" s="34">
        <v>1536.3602250003169</v>
      </c>
      <c r="Y832" s="33">
        <v>50320.611069068626</v>
      </c>
      <c r="Z832" s="144">
        <v>0</v>
      </c>
      <c r="AA832" s="34">
        <v>2022.122741403083</v>
      </c>
      <c r="AB832" s="34">
        <v>3268.4946712267802</v>
      </c>
      <c r="AC832" s="34">
        <v>2552.75</v>
      </c>
      <c r="AD832" s="34">
        <v>338.97628505999995</v>
      </c>
      <c r="AE832" s="34">
        <v>95.79</v>
      </c>
      <c r="AF832" s="34">
        <v>8278.1336976898638</v>
      </c>
      <c r="AG832" s="136">
        <v>6036</v>
      </c>
      <c r="AH832" s="34">
        <v>6036</v>
      </c>
      <c r="AI832" s="34">
        <v>0</v>
      </c>
      <c r="AJ832" s="34">
        <v>0</v>
      </c>
      <c r="AK832" s="34">
        <v>0</v>
      </c>
      <c r="AL832" s="34">
        <v>6036</v>
      </c>
      <c r="AM832" s="34">
        <v>6036</v>
      </c>
      <c r="AN832" s="34">
        <v>0</v>
      </c>
      <c r="AO832" s="34">
        <v>49921.863947000005</v>
      </c>
      <c r="AP832" s="34">
        <v>49921.863947000005</v>
      </c>
      <c r="AQ832" s="34">
        <v>0</v>
      </c>
      <c r="AR832" s="34">
        <v>22373</v>
      </c>
      <c r="AS832" s="34">
        <v>0</v>
      </c>
    </row>
    <row r="833" spans="2:45" s="1" customFormat="1" ht="12.75" x14ac:dyDescent="0.2">
      <c r="B833" s="31" t="s">
        <v>3798</v>
      </c>
      <c r="C833" s="32" t="s">
        <v>2630</v>
      </c>
      <c r="D833" s="31" t="s">
        <v>2631</v>
      </c>
      <c r="E833" s="31" t="s">
        <v>13</v>
      </c>
      <c r="F833" s="31" t="s">
        <v>11</v>
      </c>
      <c r="G833" s="31" t="s">
        <v>18</v>
      </c>
      <c r="H833" s="31" t="s">
        <v>36</v>
      </c>
      <c r="I833" s="31" t="s">
        <v>10</v>
      </c>
      <c r="J833" s="31" t="s">
        <v>21</v>
      </c>
      <c r="K833" s="31" t="s">
        <v>2632</v>
      </c>
      <c r="L833" s="33">
        <v>16257</v>
      </c>
      <c r="M833" s="150">
        <v>606937.60158799996</v>
      </c>
      <c r="N833" s="34">
        <v>-422460</v>
      </c>
      <c r="O833" s="34">
        <v>153710.09697664689</v>
      </c>
      <c r="P833" s="30">
        <v>503771.36174680002</v>
      </c>
      <c r="Q833" s="35">
        <v>44609.546168000001</v>
      </c>
      <c r="R833" s="36">
        <v>0</v>
      </c>
      <c r="S833" s="36">
        <v>21337.88789372248</v>
      </c>
      <c r="T833" s="36">
        <v>11176.11210627752</v>
      </c>
      <c r="U833" s="37">
        <v>32514.175331850081</v>
      </c>
      <c r="V833" s="38">
        <v>77123.721499850086</v>
      </c>
      <c r="W833" s="34">
        <v>580895.08324665006</v>
      </c>
      <c r="X833" s="34">
        <v>40008.539800722501</v>
      </c>
      <c r="Y833" s="33">
        <v>540886.54344592756</v>
      </c>
      <c r="Z833" s="144">
        <v>0</v>
      </c>
      <c r="AA833" s="34">
        <v>77444.997050696591</v>
      </c>
      <c r="AB833" s="34">
        <v>119494.13858353453</v>
      </c>
      <c r="AC833" s="34">
        <v>68144.679999999993</v>
      </c>
      <c r="AD833" s="34">
        <v>13414.151319951039</v>
      </c>
      <c r="AE833" s="34">
        <v>306.88</v>
      </c>
      <c r="AF833" s="34">
        <v>278804.84695418214</v>
      </c>
      <c r="AG833" s="136">
        <v>550441</v>
      </c>
      <c r="AH833" s="34">
        <v>611134.76015880005</v>
      </c>
      <c r="AI833" s="34">
        <v>0</v>
      </c>
      <c r="AJ833" s="34">
        <v>60693.760158799996</v>
      </c>
      <c r="AK833" s="34">
        <v>60693.760158799996</v>
      </c>
      <c r="AL833" s="34">
        <v>550441</v>
      </c>
      <c r="AM833" s="34">
        <v>550441</v>
      </c>
      <c r="AN833" s="34">
        <v>0</v>
      </c>
      <c r="AO833" s="34">
        <v>503771.36174680002</v>
      </c>
      <c r="AP833" s="34">
        <v>443077.60158800002</v>
      </c>
      <c r="AQ833" s="34">
        <v>60693.760158799938</v>
      </c>
      <c r="AR833" s="34">
        <v>-426569</v>
      </c>
      <c r="AS833" s="34">
        <v>4109</v>
      </c>
    </row>
    <row r="834" spans="2:45" s="1" customFormat="1" ht="12.75" x14ac:dyDescent="0.2">
      <c r="B834" s="31" t="s">
        <v>3798</v>
      </c>
      <c r="C834" s="32" t="s">
        <v>998</v>
      </c>
      <c r="D834" s="31" t="s">
        <v>999</v>
      </c>
      <c r="E834" s="31" t="s">
        <v>13</v>
      </c>
      <c r="F834" s="31" t="s">
        <v>11</v>
      </c>
      <c r="G834" s="31" t="s">
        <v>18</v>
      </c>
      <c r="H834" s="31" t="s">
        <v>36</v>
      </c>
      <c r="I834" s="31" t="s">
        <v>10</v>
      </c>
      <c r="J834" s="31" t="s">
        <v>12</v>
      </c>
      <c r="K834" s="31" t="s">
        <v>1000</v>
      </c>
      <c r="L834" s="33">
        <v>3959</v>
      </c>
      <c r="M834" s="150">
        <v>68788.53826500001</v>
      </c>
      <c r="N834" s="34">
        <v>-45619</v>
      </c>
      <c r="O834" s="34">
        <v>26989.12566849072</v>
      </c>
      <c r="P834" s="30">
        <v>50391.948265000014</v>
      </c>
      <c r="Q834" s="35">
        <v>3127.0553180000002</v>
      </c>
      <c r="R834" s="36">
        <v>0</v>
      </c>
      <c r="S834" s="36">
        <v>1954.8749280007507</v>
      </c>
      <c r="T834" s="36">
        <v>5963.1250719992495</v>
      </c>
      <c r="U834" s="37">
        <v>7918.0426978405894</v>
      </c>
      <c r="V834" s="38">
        <v>11045.098015840589</v>
      </c>
      <c r="W834" s="34">
        <v>61437.046280840601</v>
      </c>
      <c r="X834" s="34">
        <v>3665.3904900007474</v>
      </c>
      <c r="Y834" s="33">
        <v>57771.655790839854</v>
      </c>
      <c r="Z834" s="144">
        <v>0</v>
      </c>
      <c r="AA834" s="34">
        <v>2939.1435746941488</v>
      </c>
      <c r="AB834" s="34">
        <v>16748.110457237111</v>
      </c>
      <c r="AC834" s="34">
        <v>16594.990000000002</v>
      </c>
      <c r="AD834" s="34">
        <v>2104.137782625</v>
      </c>
      <c r="AE834" s="34">
        <v>0</v>
      </c>
      <c r="AF834" s="34">
        <v>38386.381814556262</v>
      </c>
      <c r="AG834" s="136">
        <v>26038</v>
      </c>
      <c r="AH834" s="34">
        <v>46936.409999999996</v>
      </c>
      <c r="AI834" s="34">
        <v>0</v>
      </c>
      <c r="AJ834" s="34">
        <v>2635.2000000000003</v>
      </c>
      <c r="AK834" s="34">
        <v>2635.2000000000003</v>
      </c>
      <c r="AL834" s="34">
        <v>26038</v>
      </c>
      <c r="AM834" s="34">
        <v>44301.21</v>
      </c>
      <c r="AN834" s="34">
        <v>18263.21</v>
      </c>
      <c r="AO834" s="34">
        <v>50391.948265000014</v>
      </c>
      <c r="AP834" s="34">
        <v>29493.538265000017</v>
      </c>
      <c r="AQ834" s="34">
        <v>20898.410000000003</v>
      </c>
      <c r="AR834" s="34">
        <v>-45619</v>
      </c>
      <c r="AS834" s="34">
        <v>0</v>
      </c>
    </row>
    <row r="835" spans="2:45" s="1" customFormat="1" ht="12.75" x14ac:dyDescent="0.2">
      <c r="B835" s="31" t="s">
        <v>3798</v>
      </c>
      <c r="C835" s="32" t="s">
        <v>453</v>
      </c>
      <c r="D835" s="31" t="s">
        <v>454</v>
      </c>
      <c r="E835" s="31" t="s">
        <v>13</v>
      </c>
      <c r="F835" s="31" t="s">
        <v>11</v>
      </c>
      <c r="G835" s="31" t="s">
        <v>18</v>
      </c>
      <c r="H835" s="31" t="s">
        <v>36</v>
      </c>
      <c r="I835" s="31" t="s">
        <v>10</v>
      </c>
      <c r="J835" s="31" t="s">
        <v>22</v>
      </c>
      <c r="K835" s="31" t="s">
        <v>455</v>
      </c>
      <c r="L835" s="33">
        <v>673</v>
      </c>
      <c r="M835" s="150">
        <v>45077.351932999998</v>
      </c>
      <c r="N835" s="34">
        <v>3321.6000000000004</v>
      </c>
      <c r="O835" s="34">
        <v>0</v>
      </c>
      <c r="P835" s="30">
        <v>39927.351932999998</v>
      </c>
      <c r="Q835" s="35">
        <v>923.89732000000004</v>
      </c>
      <c r="R835" s="36">
        <v>0</v>
      </c>
      <c r="S835" s="36">
        <v>1055.6872971432626</v>
      </c>
      <c r="T835" s="36">
        <v>290.31270285673736</v>
      </c>
      <c r="U835" s="37">
        <v>1346.0072583093499</v>
      </c>
      <c r="V835" s="38">
        <v>2269.9045783093497</v>
      </c>
      <c r="W835" s="34">
        <v>42197.256511309344</v>
      </c>
      <c r="X835" s="34">
        <v>1979.4136821432548</v>
      </c>
      <c r="Y835" s="33">
        <v>40217.842829166089</v>
      </c>
      <c r="Z835" s="144">
        <v>0</v>
      </c>
      <c r="AA835" s="34">
        <v>798.55344300357729</v>
      </c>
      <c r="AB835" s="34">
        <v>7342.5749641916791</v>
      </c>
      <c r="AC835" s="34">
        <v>3764.77</v>
      </c>
      <c r="AD835" s="34">
        <v>0</v>
      </c>
      <c r="AE835" s="34">
        <v>104.5</v>
      </c>
      <c r="AF835" s="34">
        <v>12010.398407195256</v>
      </c>
      <c r="AG835" s="136">
        <v>6992</v>
      </c>
      <c r="AH835" s="34">
        <v>8717.4</v>
      </c>
      <c r="AI835" s="34">
        <v>0</v>
      </c>
      <c r="AJ835" s="34">
        <v>1725.4</v>
      </c>
      <c r="AK835" s="34">
        <v>1725.4</v>
      </c>
      <c r="AL835" s="34">
        <v>6992</v>
      </c>
      <c r="AM835" s="34">
        <v>6992</v>
      </c>
      <c r="AN835" s="34">
        <v>0</v>
      </c>
      <c r="AO835" s="34">
        <v>39927.351932999998</v>
      </c>
      <c r="AP835" s="34">
        <v>38201.951932999997</v>
      </c>
      <c r="AQ835" s="34">
        <v>1725.4000000000015</v>
      </c>
      <c r="AR835" s="34">
        <v>-5189</v>
      </c>
      <c r="AS835" s="34">
        <v>8510.6</v>
      </c>
    </row>
    <row r="836" spans="2:45" s="1" customFormat="1" ht="12.75" x14ac:dyDescent="0.2">
      <c r="B836" s="31" t="s">
        <v>3798</v>
      </c>
      <c r="C836" s="32" t="s">
        <v>1653</v>
      </c>
      <c r="D836" s="31" t="s">
        <v>1654</v>
      </c>
      <c r="E836" s="31" t="s">
        <v>13</v>
      </c>
      <c r="F836" s="31" t="s">
        <v>11</v>
      </c>
      <c r="G836" s="31" t="s">
        <v>18</v>
      </c>
      <c r="H836" s="31" t="s">
        <v>36</v>
      </c>
      <c r="I836" s="31" t="s">
        <v>10</v>
      </c>
      <c r="J836" s="31" t="s">
        <v>22</v>
      </c>
      <c r="K836" s="31" t="s">
        <v>1655</v>
      </c>
      <c r="L836" s="33">
        <v>197</v>
      </c>
      <c r="M836" s="150">
        <v>27437.500599999999</v>
      </c>
      <c r="N836" s="34">
        <v>-27270</v>
      </c>
      <c r="O836" s="34">
        <v>14409.123603726257</v>
      </c>
      <c r="P836" s="30">
        <v>2744.3575999999994</v>
      </c>
      <c r="Q836" s="35">
        <v>0</v>
      </c>
      <c r="R836" s="36">
        <v>0</v>
      </c>
      <c r="S836" s="36">
        <v>81.084686857173992</v>
      </c>
      <c r="T836" s="36">
        <v>9753.5229071112626</v>
      </c>
      <c r="U836" s="37">
        <v>9834.6606271216715</v>
      </c>
      <c r="V836" s="38">
        <v>9834.6606271216715</v>
      </c>
      <c r="W836" s="34">
        <v>12579.018227121671</v>
      </c>
      <c r="X836" s="34">
        <v>11745.850690583431</v>
      </c>
      <c r="Y836" s="33">
        <v>833.1675365382398</v>
      </c>
      <c r="Z836" s="144">
        <v>0</v>
      </c>
      <c r="AA836" s="34">
        <v>1064.4778854835336</v>
      </c>
      <c r="AB836" s="34">
        <v>3836.8760213702285</v>
      </c>
      <c r="AC836" s="34">
        <v>2862.21</v>
      </c>
      <c r="AD836" s="34">
        <v>689.93016320000004</v>
      </c>
      <c r="AE836" s="34">
        <v>760.44</v>
      </c>
      <c r="AF836" s="34">
        <v>9213.9340700537632</v>
      </c>
      <c r="AG836" s="136">
        <v>0</v>
      </c>
      <c r="AH836" s="34">
        <v>2576.857</v>
      </c>
      <c r="AI836" s="34">
        <v>0</v>
      </c>
      <c r="AJ836" s="34">
        <v>650</v>
      </c>
      <c r="AK836" s="34">
        <v>650</v>
      </c>
      <c r="AL836" s="34">
        <v>0</v>
      </c>
      <c r="AM836" s="34">
        <v>1926.8569999999997</v>
      </c>
      <c r="AN836" s="34">
        <v>1926.8569999999997</v>
      </c>
      <c r="AO836" s="34">
        <v>2744.3575999999994</v>
      </c>
      <c r="AP836" s="34">
        <v>167.50059999999939</v>
      </c>
      <c r="AQ836" s="34">
        <v>2576.857</v>
      </c>
      <c r="AR836" s="34">
        <v>-27270</v>
      </c>
      <c r="AS836" s="34">
        <v>0</v>
      </c>
    </row>
    <row r="837" spans="2:45" s="1" customFormat="1" ht="12.75" x14ac:dyDescent="0.2">
      <c r="B837" s="31" t="s">
        <v>3798</v>
      </c>
      <c r="C837" s="32" t="s">
        <v>3407</v>
      </c>
      <c r="D837" s="31" t="s">
        <v>3408</v>
      </c>
      <c r="E837" s="31" t="s">
        <v>13</v>
      </c>
      <c r="F837" s="31" t="s">
        <v>11</v>
      </c>
      <c r="G837" s="31" t="s">
        <v>18</v>
      </c>
      <c r="H837" s="31" t="s">
        <v>36</v>
      </c>
      <c r="I837" s="31" t="s">
        <v>10</v>
      </c>
      <c r="J837" s="31" t="s">
        <v>22</v>
      </c>
      <c r="K837" s="31" t="s">
        <v>3409</v>
      </c>
      <c r="L837" s="33">
        <v>981</v>
      </c>
      <c r="M837" s="150">
        <v>20885.362280000001</v>
      </c>
      <c r="N837" s="34">
        <v>-20095</v>
      </c>
      <c r="O837" s="34">
        <v>8951.8998759627393</v>
      </c>
      <c r="P837" s="30">
        <v>-14032.476720000001</v>
      </c>
      <c r="Q837" s="35">
        <v>1107.934137</v>
      </c>
      <c r="R837" s="36">
        <v>14032.476720000001</v>
      </c>
      <c r="S837" s="36">
        <v>497.98140114304834</v>
      </c>
      <c r="T837" s="36">
        <v>6232.6777390700245</v>
      </c>
      <c r="U837" s="37">
        <v>20763.247825490307</v>
      </c>
      <c r="V837" s="38">
        <v>21871.181962490307</v>
      </c>
      <c r="W837" s="34">
        <v>21871.181962490307</v>
      </c>
      <c r="X837" s="34">
        <v>9213.4145921057825</v>
      </c>
      <c r="Y837" s="33">
        <v>12657.767370384525</v>
      </c>
      <c r="Z837" s="144">
        <v>0</v>
      </c>
      <c r="AA837" s="34">
        <v>1265.9954272948075</v>
      </c>
      <c r="AB837" s="34">
        <v>6666.9924740218748</v>
      </c>
      <c r="AC837" s="34">
        <v>4112.07</v>
      </c>
      <c r="AD837" s="34">
        <v>5018.8130657074371</v>
      </c>
      <c r="AE837" s="34">
        <v>312.54000000000002</v>
      </c>
      <c r="AF837" s="34">
        <v>17376.41096702412</v>
      </c>
      <c r="AG837" s="136">
        <v>0</v>
      </c>
      <c r="AH837" s="34">
        <v>10445.160999999998</v>
      </c>
      <c r="AI837" s="34">
        <v>0</v>
      </c>
      <c r="AJ837" s="34">
        <v>850</v>
      </c>
      <c r="AK837" s="34">
        <v>850</v>
      </c>
      <c r="AL837" s="34">
        <v>0</v>
      </c>
      <c r="AM837" s="34">
        <v>9595.1609999999982</v>
      </c>
      <c r="AN837" s="34">
        <v>9595.1609999999982</v>
      </c>
      <c r="AO837" s="34">
        <v>-14032.476720000001</v>
      </c>
      <c r="AP837" s="34">
        <v>-24477.637719999999</v>
      </c>
      <c r="AQ837" s="34">
        <v>10445.160999999998</v>
      </c>
      <c r="AR837" s="34">
        <v>-20095</v>
      </c>
      <c r="AS837" s="34">
        <v>0</v>
      </c>
    </row>
    <row r="838" spans="2:45" s="1" customFormat="1" ht="12.75" x14ac:dyDescent="0.2">
      <c r="B838" s="31" t="s">
        <v>3798</v>
      </c>
      <c r="C838" s="32" t="s">
        <v>93</v>
      </c>
      <c r="D838" s="31" t="s">
        <v>94</v>
      </c>
      <c r="E838" s="31" t="s">
        <v>13</v>
      </c>
      <c r="F838" s="31" t="s">
        <v>11</v>
      </c>
      <c r="G838" s="31" t="s">
        <v>18</v>
      </c>
      <c r="H838" s="31" t="s">
        <v>36</v>
      </c>
      <c r="I838" s="31" t="s">
        <v>10</v>
      </c>
      <c r="J838" s="31" t="s">
        <v>15</v>
      </c>
      <c r="K838" s="31" t="s">
        <v>95</v>
      </c>
      <c r="L838" s="33">
        <v>36928</v>
      </c>
      <c r="M838" s="150">
        <v>1989814.4362079999</v>
      </c>
      <c r="N838" s="34">
        <v>-1371044</v>
      </c>
      <c r="O838" s="34">
        <v>878664.18140072795</v>
      </c>
      <c r="P838" s="30">
        <v>949630.87982879998</v>
      </c>
      <c r="Q838" s="35">
        <v>122861.125481</v>
      </c>
      <c r="R838" s="36">
        <v>0</v>
      </c>
      <c r="S838" s="36">
        <v>49972.12421944776</v>
      </c>
      <c r="T838" s="36">
        <v>23883.87578055224</v>
      </c>
      <c r="U838" s="37">
        <v>73856.398268718694</v>
      </c>
      <c r="V838" s="38">
        <v>196717.52374971868</v>
      </c>
      <c r="W838" s="34">
        <v>1146348.4035785187</v>
      </c>
      <c r="X838" s="34">
        <v>93697.732911447762</v>
      </c>
      <c r="Y838" s="33">
        <v>1052650.6706670709</v>
      </c>
      <c r="Z838" s="144">
        <v>0</v>
      </c>
      <c r="AA838" s="34">
        <v>125519.93471771634</v>
      </c>
      <c r="AB838" s="34">
        <v>362332.29764659196</v>
      </c>
      <c r="AC838" s="34">
        <v>154791.57999999999</v>
      </c>
      <c r="AD838" s="34">
        <v>20885.650916737501</v>
      </c>
      <c r="AE838" s="34">
        <v>15808.89</v>
      </c>
      <c r="AF838" s="34">
        <v>679338.3532810458</v>
      </c>
      <c r="AG838" s="136">
        <v>695210</v>
      </c>
      <c r="AH838" s="34">
        <v>893432.44362080004</v>
      </c>
      <c r="AI838" s="34">
        <v>759</v>
      </c>
      <c r="AJ838" s="34">
        <v>198981.44362080001</v>
      </c>
      <c r="AK838" s="34">
        <v>198222.44362080001</v>
      </c>
      <c r="AL838" s="34">
        <v>694451</v>
      </c>
      <c r="AM838" s="34">
        <v>694451</v>
      </c>
      <c r="AN838" s="34">
        <v>0</v>
      </c>
      <c r="AO838" s="34">
        <v>949630.87982879998</v>
      </c>
      <c r="AP838" s="34">
        <v>751408.43620799994</v>
      </c>
      <c r="AQ838" s="34">
        <v>198222.44362080004</v>
      </c>
      <c r="AR838" s="34">
        <v>-1371044</v>
      </c>
      <c r="AS838" s="34">
        <v>0</v>
      </c>
    </row>
    <row r="839" spans="2:45" s="1" customFormat="1" ht="12.75" x14ac:dyDescent="0.2">
      <c r="B839" s="31" t="s">
        <v>3798</v>
      </c>
      <c r="C839" s="32" t="s">
        <v>1521</v>
      </c>
      <c r="D839" s="31" t="s">
        <v>1522</v>
      </c>
      <c r="E839" s="31" t="s">
        <v>13</v>
      </c>
      <c r="F839" s="31" t="s">
        <v>11</v>
      </c>
      <c r="G839" s="31" t="s">
        <v>18</v>
      </c>
      <c r="H839" s="31" t="s">
        <v>36</v>
      </c>
      <c r="I839" s="31" t="s">
        <v>10</v>
      </c>
      <c r="J839" s="31" t="s">
        <v>22</v>
      </c>
      <c r="K839" s="31" t="s">
        <v>1523</v>
      </c>
      <c r="L839" s="33">
        <v>45</v>
      </c>
      <c r="M839" s="150">
        <v>11734.513228</v>
      </c>
      <c r="N839" s="34">
        <v>-65924.05</v>
      </c>
      <c r="O839" s="34">
        <v>52596.613183183392</v>
      </c>
      <c r="P839" s="30">
        <v>-55885.39177200001</v>
      </c>
      <c r="Q839" s="35">
        <v>0</v>
      </c>
      <c r="R839" s="36">
        <v>55885.39177200001</v>
      </c>
      <c r="S839" s="36">
        <v>0</v>
      </c>
      <c r="T839" s="36">
        <v>41218.541063409626</v>
      </c>
      <c r="U839" s="37">
        <v>97104.456468681281</v>
      </c>
      <c r="V839" s="38">
        <v>97104.456468681281</v>
      </c>
      <c r="W839" s="34">
        <v>97104.456468681281</v>
      </c>
      <c r="X839" s="34">
        <v>52596.613183183406</v>
      </c>
      <c r="Y839" s="33">
        <v>44507.843285497875</v>
      </c>
      <c r="Z839" s="144">
        <v>0</v>
      </c>
      <c r="AA839" s="34">
        <v>1820.9147645802407</v>
      </c>
      <c r="AB839" s="34">
        <v>328.69825577487791</v>
      </c>
      <c r="AC839" s="34">
        <v>600</v>
      </c>
      <c r="AD839" s="34">
        <v>0</v>
      </c>
      <c r="AE839" s="34">
        <v>0</v>
      </c>
      <c r="AF839" s="34">
        <v>2749.6130203551184</v>
      </c>
      <c r="AG839" s="136">
        <v>0</v>
      </c>
      <c r="AH839" s="34">
        <v>585.14499999999998</v>
      </c>
      <c r="AI839" s="34">
        <v>0</v>
      </c>
      <c r="AJ839" s="34">
        <v>145</v>
      </c>
      <c r="AK839" s="34">
        <v>145</v>
      </c>
      <c r="AL839" s="34">
        <v>0</v>
      </c>
      <c r="AM839" s="34">
        <v>440.14499999999992</v>
      </c>
      <c r="AN839" s="34">
        <v>440.14499999999992</v>
      </c>
      <c r="AO839" s="34">
        <v>-55885.39177200001</v>
      </c>
      <c r="AP839" s="34">
        <v>-56470.536772000007</v>
      </c>
      <c r="AQ839" s="34">
        <v>585.1449999999968</v>
      </c>
      <c r="AR839" s="34">
        <v>-65924.05</v>
      </c>
      <c r="AS839" s="34">
        <v>0</v>
      </c>
    </row>
    <row r="840" spans="2:45" s="1" customFormat="1" ht="12.75" x14ac:dyDescent="0.2">
      <c r="B840" s="31" t="s">
        <v>3798</v>
      </c>
      <c r="C840" s="32" t="s">
        <v>2333</v>
      </c>
      <c r="D840" s="31" t="s">
        <v>2334</v>
      </c>
      <c r="E840" s="31" t="s">
        <v>13</v>
      </c>
      <c r="F840" s="31" t="s">
        <v>11</v>
      </c>
      <c r="G840" s="31" t="s">
        <v>18</v>
      </c>
      <c r="H840" s="31" t="s">
        <v>36</v>
      </c>
      <c r="I840" s="31" t="s">
        <v>10</v>
      </c>
      <c r="J840" s="31" t="s">
        <v>22</v>
      </c>
      <c r="K840" s="31" t="s">
        <v>2335</v>
      </c>
      <c r="L840" s="33">
        <v>700</v>
      </c>
      <c r="M840" s="150">
        <v>16467.442518</v>
      </c>
      <c r="N840" s="34">
        <v>8405.2000000000007</v>
      </c>
      <c r="O840" s="34">
        <v>0</v>
      </c>
      <c r="P840" s="30">
        <v>26059.342517999998</v>
      </c>
      <c r="Q840" s="35">
        <v>823.182907</v>
      </c>
      <c r="R840" s="36">
        <v>0</v>
      </c>
      <c r="S840" s="36">
        <v>730.66702171456632</v>
      </c>
      <c r="T840" s="36">
        <v>669.33297828543368</v>
      </c>
      <c r="U840" s="37">
        <v>1400.0075495045246</v>
      </c>
      <c r="V840" s="38">
        <v>2223.1904565045247</v>
      </c>
      <c r="W840" s="34">
        <v>28282.532974504524</v>
      </c>
      <c r="X840" s="34">
        <v>1370.0006657145677</v>
      </c>
      <c r="Y840" s="33">
        <v>26912.532308789956</v>
      </c>
      <c r="Z840" s="144">
        <v>0</v>
      </c>
      <c r="AA840" s="34">
        <v>4914.0256708076458</v>
      </c>
      <c r="AB840" s="34">
        <v>4789.8721487074763</v>
      </c>
      <c r="AC840" s="34">
        <v>5156.93</v>
      </c>
      <c r="AD840" s="34">
        <v>0</v>
      </c>
      <c r="AE840" s="34">
        <v>754.03</v>
      </c>
      <c r="AF840" s="34">
        <v>15614.857819515122</v>
      </c>
      <c r="AG840" s="136">
        <v>0</v>
      </c>
      <c r="AH840" s="34">
        <v>6846.6999999999989</v>
      </c>
      <c r="AI840" s="34">
        <v>0</v>
      </c>
      <c r="AJ840" s="34">
        <v>0</v>
      </c>
      <c r="AK840" s="34">
        <v>0</v>
      </c>
      <c r="AL840" s="34">
        <v>0</v>
      </c>
      <c r="AM840" s="34">
        <v>6846.6999999999989</v>
      </c>
      <c r="AN840" s="34">
        <v>6846.6999999999989</v>
      </c>
      <c r="AO840" s="34">
        <v>26059.342517999998</v>
      </c>
      <c r="AP840" s="34">
        <v>19212.642518000001</v>
      </c>
      <c r="AQ840" s="34">
        <v>6846.6999999999971</v>
      </c>
      <c r="AR840" s="34">
        <v>1737</v>
      </c>
      <c r="AS840" s="34">
        <v>6668.2000000000007</v>
      </c>
    </row>
    <row r="841" spans="2:45" s="1" customFormat="1" ht="12.75" x14ac:dyDescent="0.2">
      <c r="B841" s="31" t="s">
        <v>3798</v>
      </c>
      <c r="C841" s="32" t="s">
        <v>1136</v>
      </c>
      <c r="D841" s="31" t="s">
        <v>1137</v>
      </c>
      <c r="E841" s="31" t="s">
        <v>13</v>
      </c>
      <c r="F841" s="31" t="s">
        <v>11</v>
      </c>
      <c r="G841" s="31" t="s">
        <v>18</v>
      </c>
      <c r="H841" s="31" t="s">
        <v>36</v>
      </c>
      <c r="I841" s="31" t="s">
        <v>10</v>
      </c>
      <c r="J841" s="31" t="s">
        <v>22</v>
      </c>
      <c r="K841" s="31" t="s">
        <v>1138</v>
      </c>
      <c r="L841" s="33">
        <v>380</v>
      </c>
      <c r="M841" s="150">
        <v>11257.689641000001</v>
      </c>
      <c r="N841" s="34">
        <v>-2565</v>
      </c>
      <c r="O841" s="34">
        <v>1008.2247343794932</v>
      </c>
      <c r="P841" s="30">
        <v>9660.6696410000004</v>
      </c>
      <c r="Q841" s="35">
        <v>0</v>
      </c>
      <c r="R841" s="36">
        <v>0</v>
      </c>
      <c r="S841" s="36">
        <v>0</v>
      </c>
      <c r="T841" s="36">
        <v>760</v>
      </c>
      <c r="U841" s="37">
        <v>760.00409830245633</v>
      </c>
      <c r="V841" s="38">
        <v>760.00409830245633</v>
      </c>
      <c r="W841" s="34">
        <v>10420.673739302456</v>
      </c>
      <c r="X841" s="34">
        <v>0</v>
      </c>
      <c r="Y841" s="33">
        <v>10420.673739302456</v>
      </c>
      <c r="Z841" s="144">
        <v>0</v>
      </c>
      <c r="AA841" s="34">
        <v>2160.9021483533115</v>
      </c>
      <c r="AB841" s="34">
        <v>1173.1028777478443</v>
      </c>
      <c r="AC841" s="34">
        <v>2150.1999999999998</v>
      </c>
      <c r="AD841" s="34">
        <v>123.15553902499988</v>
      </c>
      <c r="AE841" s="34">
        <v>0</v>
      </c>
      <c r="AF841" s="34">
        <v>5607.3605651261551</v>
      </c>
      <c r="AG841" s="136">
        <v>0</v>
      </c>
      <c r="AH841" s="34">
        <v>4264.9799999999996</v>
      </c>
      <c r="AI841" s="34">
        <v>0</v>
      </c>
      <c r="AJ841" s="34">
        <v>548.20000000000005</v>
      </c>
      <c r="AK841" s="34">
        <v>548.20000000000005</v>
      </c>
      <c r="AL841" s="34">
        <v>0</v>
      </c>
      <c r="AM841" s="34">
        <v>3716.7799999999997</v>
      </c>
      <c r="AN841" s="34">
        <v>3716.7799999999997</v>
      </c>
      <c r="AO841" s="34">
        <v>9660.6696410000004</v>
      </c>
      <c r="AP841" s="34">
        <v>5395.6896409999999</v>
      </c>
      <c r="AQ841" s="34">
        <v>4264.9799999999996</v>
      </c>
      <c r="AR841" s="34">
        <v>-2565</v>
      </c>
      <c r="AS841" s="34">
        <v>0</v>
      </c>
    </row>
    <row r="842" spans="2:45" s="1" customFormat="1" ht="12.75" x14ac:dyDescent="0.2">
      <c r="B842" s="31" t="s">
        <v>3798</v>
      </c>
      <c r="C842" s="32" t="s">
        <v>1949</v>
      </c>
      <c r="D842" s="31" t="s">
        <v>1950</v>
      </c>
      <c r="E842" s="31" t="s">
        <v>13</v>
      </c>
      <c r="F842" s="31" t="s">
        <v>11</v>
      </c>
      <c r="G842" s="31" t="s">
        <v>18</v>
      </c>
      <c r="H842" s="31" t="s">
        <v>36</v>
      </c>
      <c r="I842" s="31" t="s">
        <v>10</v>
      </c>
      <c r="J842" s="31" t="s">
        <v>22</v>
      </c>
      <c r="K842" s="31" t="s">
        <v>1951</v>
      </c>
      <c r="L842" s="33">
        <v>397</v>
      </c>
      <c r="M842" s="150">
        <v>10204.926600999999</v>
      </c>
      <c r="N842" s="34">
        <v>-3207</v>
      </c>
      <c r="O842" s="34">
        <v>454.91904377688678</v>
      </c>
      <c r="P842" s="30">
        <v>11901.476261099999</v>
      </c>
      <c r="Q842" s="35">
        <v>255.55495400000001</v>
      </c>
      <c r="R842" s="36">
        <v>0</v>
      </c>
      <c r="S842" s="36">
        <v>72.297005714313485</v>
      </c>
      <c r="T842" s="36">
        <v>721.70299428568649</v>
      </c>
      <c r="U842" s="37">
        <v>794.00428164756613</v>
      </c>
      <c r="V842" s="38">
        <v>1049.5592356475661</v>
      </c>
      <c r="W842" s="34">
        <v>12951.035496747565</v>
      </c>
      <c r="X842" s="34">
        <v>135.55688571431529</v>
      </c>
      <c r="Y842" s="33">
        <v>12815.47861103325</v>
      </c>
      <c r="Z842" s="144">
        <v>0</v>
      </c>
      <c r="AA842" s="34">
        <v>435.27246852141849</v>
      </c>
      <c r="AB842" s="34">
        <v>2203.9674089536402</v>
      </c>
      <c r="AC842" s="34">
        <v>3647.6099999999997</v>
      </c>
      <c r="AD842" s="34">
        <v>598.57523774999993</v>
      </c>
      <c r="AE842" s="34">
        <v>0</v>
      </c>
      <c r="AF842" s="34">
        <v>6885.425115225059</v>
      </c>
      <c r="AG842" s="136">
        <v>0</v>
      </c>
      <c r="AH842" s="34">
        <v>4903.5496600999995</v>
      </c>
      <c r="AI842" s="34">
        <v>0</v>
      </c>
      <c r="AJ842" s="34">
        <v>1020.4926601</v>
      </c>
      <c r="AK842" s="34">
        <v>1020.4926601</v>
      </c>
      <c r="AL842" s="34">
        <v>0</v>
      </c>
      <c r="AM842" s="34">
        <v>3883.0569999999993</v>
      </c>
      <c r="AN842" s="34">
        <v>3883.0569999999993</v>
      </c>
      <c r="AO842" s="34">
        <v>11901.476261099999</v>
      </c>
      <c r="AP842" s="34">
        <v>6997.9266009999992</v>
      </c>
      <c r="AQ842" s="34">
        <v>4903.5496600999995</v>
      </c>
      <c r="AR842" s="34">
        <v>-3207</v>
      </c>
      <c r="AS842" s="34">
        <v>0</v>
      </c>
    </row>
    <row r="843" spans="2:45" s="1" customFormat="1" ht="12.75" x14ac:dyDescent="0.2">
      <c r="B843" s="31" t="s">
        <v>3798</v>
      </c>
      <c r="C843" s="32" t="s">
        <v>2801</v>
      </c>
      <c r="D843" s="31" t="s">
        <v>2802</v>
      </c>
      <c r="E843" s="31" t="s">
        <v>13</v>
      </c>
      <c r="F843" s="31" t="s">
        <v>11</v>
      </c>
      <c r="G843" s="31" t="s">
        <v>18</v>
      </c>
      <c r="H843" s="31" t="s">
        <v>36</v>
      </c>
      <c r="I843" s="31" t="s">
        <v>10</v>
      </c>
      <c r="J843" s="31" t="s">
        <v>15</v>
      </c>
      <c r="K843" s="31" t="s">
        <v>2803</v>
      </c>
      <c r="L843" s="33">
        <v>23215</v>
      </c>
      <c r="M843" s="150">
        <v>1856606.016304</v>
      </c>
      <c r="N843" s="34">
        <v>-1676580.2000000002</v>
      </c>
      <c r="O843" s="34">
        <v>852209.36593359627</v>
      </c>
      <c r="P843" s="30">
        <v>1082188.1163039999</v>
      </c>
      <c r="Q843" s="35">
        <v>130748.446383</v>
      </c>
      <c r="R843" s="36">
        <v>0</v>
      </c>
      <c r="S843" s="36">
        <v>33338.116542869946</v>
      </c>
      <c r="T843" s="36">
        <v>13091.883457130054</v>
      </c>
      <c r="U843" s="37">
        <v>46430.250373925053</v>
      </c>
      <c r="V843" s="38">
        <v>177178.69675692506</v>
      </c>
      <c r="W843" s="34">
        <v>1259366.8130609249</v>
      </c>
      <c r="X843" s="34">
        <v>62508.968517869944</v>
      </c>
      <c r="Y843" s="33">
        <v>1196857.8445430549</v>
      </c>
      <c r="Z843" s="144">
        <v>0</v>
      </c>
      <c r="AA843" s="34">
        <v>332550.32533632155</v>
      </c>
      <c r="AB843" s="34">
        <v>301202.47030153504</v>
      </c>
      <c r="AC843" s="34">
        <v>97310.62</v>
      </c>
      <c r="AD843" s="34">
        <v>20792.879679978716</v>
      </c>
      <c r="AE843" s="34">
        <v>8959.7000000000007</v>
      </c>
      <c r="AF843" s="34">
        <v>760815.99531783524</v>
      </c>
      <c r="AG843" s="136">
        <v>1193807</v>
      </c>
      <c r="AH843" s="34">
        <v>1259803.3</v>
      </c>
      <c r="AI843" s="34">
        <v>111995</v>
      </c>
      <c r="AJ843" s="34">
        <v>177991.30000000002</v>
      </c>
      <c r="AK843" s="34">
        <v>65996.300000000017</v>
      </c>
      <c r="AL843" s="34">
        <v>1081812</v>
      </c>
      <c r="AM843" s="34">
        <v>1081812</v>
      </c>
      <c r="AN843" s="34">
        <v>0</v>
      </c>
      <c r="AO843" s="34">
        <v>1082188.1163039999</v>
      </c>
      <c r="AP843" s="34">
        <v>1016191.8163039999</v>
      </c>
      <c r="AQ843" s="34">
        <v>65996.300000000047</v>
      </c>
      <c r="AR843" s="34">
        <v>-1676580.2000000002</v>
      </c>
      <c r="AS843" s="34">
        <v>0</v>
      </c>
    </row>
    <row r="844" spans="2:45" s="1" customFormat="1" ht="12.75" x14ac:dyDescent="0.2">
      <c r="B844" s="31" t="s">
        <v>3798</v>
      </c>
      <c r="C844" s="32" t="s">
        <v>216</v>
      </c>
      <c r="D844" s="31" t="s">
        <v>217</v>
      </c>
      <c r="E844" s="31" t="s">
        <v>13</v>
      </c>
      <c r="F844" s="31" t="s">
        <v>11</v>
      </c>
      <c r="G844" s="31" t="s">
        <v>18</v>
      </c>
      <c r="H844" s="31" t="s">
        <v>36</v>
      </c>
      <c r="I844" s="31" t="s">
        <v>10</v>
      </c>
      <c r="J844" s="31" t="s">
        <v>12</v>
      </c>
      <c r="K844" s="31" t="s">
        <v>218</v>
      </c>
      <c r="L844" s="33">
        <v>1783</v>
      </c>
      <c r="M844" s="150">
        <v>36207.061613999998</v>
      </c>
      <c r="N844" s="34">
        <v>-3473.6</v>
      </c>
      <c r="O844" s="34">
        <v>0</v>
      </c>
      <c r="P844" s="30">
        <v>58583.167775399997</v>
      </c>
      <c r="Q844" s="35">
        <v>0</v>
      </c>
      <c r="R844" s="36">
        <v>0</v>
      </c>
      <c r="S844" s="36">
        <v>0</v>
      </c>
      <c r="T844" s="36">
        <v>3566</v>
      </c>
      <c r="U844" s="37">
        <v>3566.0192296665246</v>
      </c>
      <c r="V844" s="38">
        <v>3566.0192296665246</v>
      </c>
      <c r="W844" s="34">
        <v>62149.187005066524</v>
      </c>
      <c r="X844" s="34">
        <v>7.2759600000000004E-12</v>
      </c>
      <c r="Y844" s="33">
        <v>62149.187005066517</v>
      </c>
      <c r="Z844" s="144">
        <v>0</v>
      </c>
      <c r="AA844" s="34">
        <v>1114.076287976389</v>
      </c>
      <c r="AB844" s="34">
        <v>8910.239690008073</v>
      </c>
      <c r="AC844" s="34">
        <v>7473.82</v>
      </c>
      <c r="AD844" s="34">
        <v>1527</v>
      </c>
      <c r="AE844" s="34">
        <v>0</v>
      </c>
      <c r="AF844" s="34">
        <v>19025.135977984464</v>
      </c>
      <c r="AG844" s="136">
        <v>23903</v>
      </c>
      <c r="AH844" s="34">
        <v>27523.706161400001</v>
      </c>
      <c r="AI844" s="34">
        <v>0</v>
      </c>
      <c r="AJ844" s="34">
        <v>3620.7061613999999</v>
      </c>
      <c r="AK844" s="34">
        <v>3620.7061613999999</v>
      </c>
      <c r="AL844" s="34">
        <v>23903</v>
      </c>
      <c r="AM844" s="34">
        <v>23903</v>
      </c>
      <c r="AN844" s="34">
        <v>0</v>
      </c>
      <c r="AO844" s="34">
        <v>58583.167775399997</v>
      </c>
      <c r="AP844" s="34">
        <v>54962.461614</v>
      </c>
      <c r="AQ844" s="34">
        <v>3620.7061613999977</v>
      </c>
      <c r="AR844" s="34">
        <v>-5001</v>
      </c>
      <c r="AS844" s="34">
        <v>1527.4</v>
      </c>
    </row>
    <row r="845" spans="2:45" s="1" customFormat="1" ht="12.75" x14ac:dyDescent="0.2">
      <c r="B845" s="31" t="s">
        <v>3798</v>
      </c>
      <c r="C845" s="32" t="s">
        <v>1488</v>
      </c>
      <c r="D845" s="31" t="s">
        <v>1489</v>
      </c>
      <c r="E845" s="31" t="s">
        <v>13</v>
      </c>
      <c r="F845" s="31" t="s">
        <v>11</v>
      </c>
      <c r="G845" s="31" t="s">
        <v>18</v>
      </c>
      <c r="H845" s="31" t="s">
        <v>36</v>
      </c>
      <c r="I845" s="31" t="s">
        <v>10</v>
      </c>
      <c r="J845" s="31" t="s">
        <v>14</v>
      </c>
      <c r="K845" s="31" t="s">
        <v>1490</v>
      </c>
      <c r="L845" s="33">
        <v>8834</v>
      </c>
      <c r="M845" s="150">
        <v>1041507.3388340001</v>
      </c>
      <c r="N845" s="34">
        <v>-1286021</v>
      </c>
      <c r="O845" s="34">
        <v>1100122.4378193528</v>
      </c>
      <c r="P845" s="30">
        <v>41774.338834000053</v>
      </c>
      <c r="Q845" s="35">
        <v>73306.149134000007</v>
      </c>
      <c r="R845" s="36">
        <v>0</v>
      </c>
      <c r="S845" s="36">
        <v>10016.794064003845</v>
      </c>
      <c r="T845" s="36">
        <v>887490.85149535269</v>
      </c>
      <c r="U845" s="37">
        <v>897512.48537223588</v>
      </c>
      <c r="V845" s="38">
        <v>970818.63450623583</v>
      </c>
      <c r="W845" s="34">
        <v>1012592.9733402359</v>
      </c>
      <c r="X845" s="34">
        <v>1012588.1335273565</v>
      </c>
      <c r="Y845" s="33">
        <v>4.8398128793342039</v>
      </c>
      <c r="Z845" s="144">
        <v>0</v>
      </c>
      <c r="AA845" s="34">
        <v>19005.475880221791</v>
      </c>
      <c r="AB845" s="34">
        <v>80410.857705255752</v>
      </c>
      <c r="AC845" s="34">
        <v>37029.589999999997</v>
      </c>
      <c r="AD845" s="34">
        <v>5147.0460997812497</v>
      </c>
      <c r="AE845" s="34">
        <v>7172.17</v>
      </c>
      <c r="AF845" s="34">
        <v>148765.13968525882</v>
      </c>
      <c r="AG845" s="136">
        <v>449722</v>
      </c>
      <c r="AH845" s="34">
        <v>465072</v>
      </c>
      <c r="AI845" s="34">
        <v>76500</v>
      </c>
      <c r="AJ845" s="34">
        <v>91850</v>
      </c>
      <c r="AK845" s="34">
        <v>15350</v>
      </c>
      <c r="AL845" s="34">
        <v>373222</v>
      </c>
      <c r="AM845" s="34">
        <v>373222</v>
      </c>
      <c r="AN845" s="34">
        <v>0</v>
      </c>
      <c r="AO845" s="34">
        <v>41774.338834000053</v>
      </c>
      <c r="AP845" s="34">
        <v>26424.338834000053</v>
      </c>
      <c r="AQ845" s="34">
        <v>15350</v>
      </c>
      <c r="AR845" s="34">
        <v>-1286021</v>
      </c>
      <c r="AS845" s="34">
        <v>0</v>
      </c>
    </row>
    <row r="846" spans="2:45" s="1" customFormat="1" ht="12.75" x14ac:dyDescent="0.2">
      <c r="B846" s="31" t="s">
        <v>3798</v>
      </c>
      <c r="C846" s="32" t="s">
        <v>210</v>
      </c>
      <c r="D846" s="31" t="s">
        <v>211</v>
      </c>
      <c r="E846" s="31" t="s">
        <v>13</v>
      </c>
      <c r="F846" s="31" t="s">
        <v>11</v>
      </c>
      <c r="G846" s="31" t="s">
        <v>18</v>
      </c>
      <c r="H846" s="31" t="s">
        <v>36</v>
      </c>
      <c r="I846" s="31" t="s">
        <v>10</v>
      </c>
      <c r="J846" s="31" t="s">
        <v>12</v>
      </c>
      <c r="K846" s="31" t="s">
        <v>212</v>
      </c>
      <c r="L846" s="33">
        <v>4945</v>
      </c>
      <c r="M846" s="150">
        <v>185845.09379700001</v>
      </c>
      <c r="N846" s="34">
        <v>-245821</v>
      </c>
      <c r="O846" s="34">
        <v>103552.23321757486</v>
      </c>
      <c r="P846" s="30">
        <v>18072.693797000014</v>
      </c>
      <c r="Q846" s="35">
        <v>12986.222835</v>
      </c>
      <c r="R846" s="36">
        <v>0</v>
      </c>
      <c r="S846" s="36">
        <v>7019.5688411455531</v>
      </c>
      <c r="T846" s="36">
        <v>65618.708455100073</v>
      </c>
      <c r="U846" s="37">
        <v>72638.668998390698</v>
      </c>
      <c r="V846" s="38">
        <v>85624.891833390691</v>
      </c>
      <c r="W846" s="34">
        <v>103697.58563039071</v>
      </c>
      <c r="X846" s="34">
        <v>91797.130898720381</v>
      </c>
      <c r="Y846" s="33">
        <v>11900.454731670325</v>
      </c>
      <c r="Z846" s="144">
        <v>0</v>
      </c>
      <c r="AA846" s="34">
        <v>15958.863840428739</v>
      </c>
      <c r="AB846" s="34">
        <v>40198.147310729546</v>
      </c>
      <c r="AC846" s="34">
        <v>20728.02</v>
      </c>
      <c r="AD846" s="34">
        <v>3475.8990577831296</v>
      </c>
      <c r="AE846" s="34">
        <v>3575.5</v>
      </c>
      <c r="AF846" s="34">
        <v>83936.430208941412</v>
      </c>
      <c r="AG846" s="136">
        <v>114238</v>
      </c>
      <c r="AH846" s="34">
        <v>131767.6</v>
      </c>
      <c r="AI846" s="34">
        <v>0</v>
      </c>
      <c r="AJ846" s="34">
        <v>17529.600000000002</v>
      </c>
      <c r="AK846" s="34">
        <v>17529.600000000002</v>
      </c>
      <c r="AL846" s="34">
        <v>114238</v>
      </c>
      <c r="AM846" s="34">
        <v>114238</v>
      </c>
      <c r="AN846" s="34">
        <v>0</v>
      </c>
      <c r="AO846" s="34">
        <v>18072.693797000014</v>
      </c>
      <c r="AP846" s="34">
        <v>543.09379700001227</v>
      </c>
      <c r="AQ846" s="34">
        <v>17529.600000000006</v>
      </c>
      <c r="AR846" s="34">
        <v>-245821</v>
      </c>
      <c r="AS846" s="34">
        <v>0</v>
      </c>
    </row>
    <row r="847" spans="2:45" s="1" customFormat="1" ht="12.75" x14ac:dyDescent="0.2">
      <c r="B847" s="31" t="s">
        <v>3798</v>
      </c>
      <c r="C847" s="32" t="s">
        <v>3533</v>
      </c>
      <c r="D847" s="31" t="s">
        <v>3534</v>
      </c>
      <c r="E847" s="31" t="s">
        <v>13</v>
      </c>
      <c r="F847" s="31" t="s">
        <v>11</v>
      </c>
      <c r="G847" s="31" t="s">
        <v>18</v>
      </c>
      <c r="H847" s="31" t="s">
        <v>36</v>
      </c>
      <c r="I847" s="31" t="s">
        <v>10</v>
      </c>
      <c r="J847" s="31" t="s">
        <v>12</v>
      </c>
      <c r="K847" s="31" t="s">
        <v>3535</v>
      </c>
      <c r="L847" s="33">
        <v>1469</v>
      </c>
      <c r="M847" s="150">
        <v>49049.330398000006</v>
      </c>
      <c r="N847" s="34">
        <v>-15379</v>
      </c>
      <c r="O847" s="34">
        <v>2579.8449554380031</v>
      </c>
      <c r="P847" s="30">
        <v>36107.263437800008</v>
      </c>
      <c r="Q847" s="35">
        <v>4183.6266800000003</v>
      </c>
      <c r="R847" s="36">
        <v>0</v>
      </c>
      <c r="S847" s="36">
        <v>2014.4431508579164</v>
      </c>
      <c r="T847" s="36">
        <v>923.55684914208359</v>
      </c>
      <c r="U847" s="37">
        <v>2938.0158431744953</v>
      </c>
      <c r="V847" s="38">
        <v>7121.6425231744961</v>
      </c>
      <c r="W847" s="34">
        <v>43228.905960974502</v>
      </c>
      <c r="X847" s="34">
        <v>3777.0809078579114</v>
      </c>
      <c r="Y847" s="33">
        <v>39451.82505311659</v>
      </c>
      <c r="Z847" s="144">
        <v>0</v>
      </c>
      <c r="AA847" s="34">
        <v>1787.9380676342275</v>
      </c>
      <c r="AB847" s="34">
        <v>10092.725547550708</v>
      </c>
      <c r="AC847" s="34">
        <v>6157.63</v>
      </c>
      <c r="AD847" s="34">
        <v>1229.8664000000001</v>
      </c>
      <c r="AE847" s="34">
        <v>0</v>
      </c>
      <c r="AF847" s="34">
        <v>19268.160015184934</v>
      </c>
      <c r="AG847" s="136">
        <v>23457</v>
      </c>
      <c r="AH847" s="34">
        <v>28361.933039800002</v>
      </c>
      <c r="AI847" s="34">
        <v>0</v>
      </c>
      <c r="AJ847" s="34">
        <v>4904.9330398000011</v>
      </c>
      <c r="AK847" s="34">
        <v>4904.9330398000011</v>
      </c>
      <c r="AL847" s="34">
        <v>23457</v>
      </c>
      <c r="AM847" s="34">
        <v>23457</v>
      </c>
      <c r="AN847" s="34">
        <v>0</v>
      </c>
      <c r="AO847" s="34">
        <v>36107.263437800008</v>
      </c>
      <c r="AP847" s="34">
        <v>31202.330398000006</v>
      </c>
      <c r="AQ847" s="34">
        <v>4904.933039800002</v>
      </c>
      <c r="AR847" s="34">
        <v>-15379</v>
      </c>
      <c r="AS847" s="34">
        <v>0</v>
      </c>
    </row>
    <row r="848" spans="2:45" s="1" customFormat="1" ht="12.75" x14ac:dyDescent="0.2">
      <c r="B848" s="31" t="s">
        <v>3798</v>
      </c>
      <c r="C848" s="32" t="s">
        <v>3506</v>
      </c>
      <c r="D848" s="31" t="s">
        <v>3507</v>
      </c>
      <c r="E848" s="31" t="s">
        <v>13</v>
      </c>
      <c r="F848" s="31" t="s">
        <v>11</v>
      </c>
      <c r="G848" s="31" t="s">
        <v>18</v>
      </c>
      <c r="H848" s="31" t="s">
        <v>36</v>
      </c>
      <c r="I848" s="31" t="s">
        <v>10</v>
      </c>
      <c r="J848" s="31" t="s">
        <v>21</v>
      </c>
      <c r="K848" s="31" t="s">
        <v>3508</v>
      </c>
      <c r="L848" s="33">
        <v>16398</v>
      </c>
      <c r="M848" s="150">
        <v>668473.56432600017</v>
      </c>
      <c r="N848" s="34">
        <v>-412518</v>
      </c>
      <c r="O848" s="34">
        <v>0</v>
      </c>
      <c r="P848" s="30">
        <v>197941.92075860011</v>
      </c>
      <c r="Q848" s="35">
        <v>39686.491612999998</v>
      </c>
      <c r="R848" s="36">
        <v>0</v>
      </c>
      <c r="S848" s="36">
        <v>30819.14726972612</v>
      </c>
      <c r="T848" s="36">
        <v>1976.8527302738803</v>
      </c>
      <c r="U848" s="37">
        <v>32796.176852535995</v>
      </c>
      <c r="V848" s="38">
        <v>72482.668465536</v>
      </c>
      <c r="W848" s="34">
        <v>270424.58922413609</v>
      </c>
      <c r="X848" s="34">
        <v>57785.901130726095</v>
      </c>
      <c r="Y848" s="33">
        <v>212638.68809340999</v>
      </c>
      <c r="Z848" s="144">
        <v>0</v>
      </c>
      <c r="AA848" s="34">
        <v>62353.495048328376</v>
      </c>
      <c r="AB848" s="34">
        <v>260271.94209034531</v>
      </c>
      <c r="AC848" s="34">
        <v>68735.710000000006</v>
      </c>
      <c r="AD848" s="34">
        <v>10622.884783063981</v>
      </c>
      <c r="AE848" s="34">
        <v>7984.02</v>
      </c>
      <c r="AF848" s="34">
        <v>409968.05192173767</v>
      </c>
      <c r="AG848" s="136">
        <v>318000</v>
      </c>
      <c r="AH848" s="34">
        <v>384847.35643260001</v>
      </c>
      <c r="AI848" s="34">
        <v>0</v>
      </c>
      <c r="AJ848" s="34">
        <v>66847.35643260002</v>
      </c>
      <c r="AK848" s="34">
        <v>66847.35643260002</v>
      </c>
      <c r="AL848" s="34">
        <v>318000</v>
      </c>
      <c r="AM848" s="34">
        <v>318000</v>
      </c>
      <c r="AN848" s="34">
        <v>0</v>
      </c>
      <c r="AO848" s="34">
        <v>197941.92075860011</v>
      </c>
      <c r="AP848" s="34">
        <v>131094.56432600011</v>
      </c>
      <c r="AQ848" s="34">
        <v>66847.356432600005</v>
      </c>
      <c r="AR848" s="34">
        <v>-502080</v>
      </c>
      <c r="AS848" s="34">
        <v>89562</v>
      </c>
    </row>
    <row r="849" spans="2:45" s="1" customFormat="1" ht="12.75" x14ac:dyDescent="0.2">
      <c r="B849" s="31" t="s">
        <v>3798</v>
      </c>
      <c r="C849" s="32" t="s">
        <v>2453</v>
      </c>
      <c r="D849" s="31" t="s">
        <v>2454</v>
      </c>
      <c r="E849" s="31" t="s">
        <v>13</v>
      </c>
      <c r="F849" s="31" t="s">
        <v>11</v>
      </c>
      <c r="G849" s="31" t="s">
        <v>18</v>
      </c>
      <c r="H849" s="31" t="s">
        <v>36</v>
      </c>
      <c r="I849" s="31" t="s">
        <v>10</v>
      </c>
      <c r="J849" s="31" t="s">
        <v>22</v>
      </c>
      <c r="K849" s="31" t="s">
        <v>2455</v>
      </c>
      <c r="L849" s="33">
        <v>174</v>
      </c>
      <c r="M849" s="150">
        <v>22973.542132999999</v>
      </c>
      <c r="N849" s="34">
        <v>8527</v>
      </c>
      <c r="O849" s="34">
        <v>0</v>
      </c>
      <c r="P849" s="30">
        <v>26007.436132999996</v>
      </c>
      <c r="Q849" s="35">
        <v>328.64107799999999</v>
      </c>
      <c r="R849" s="36">
        <v>0</v>
      </c>
      <c r="S849" s="36">
        <v>299.0342742858291</v>
      </c>
      <c r="T849" s="36">
        <v>48.965725714170901</v>
      </c>
      <c r="U849" s="37">
        <v>348.0018765911247</v>
      </c>
      <c r="V849" s="38">
        <v>676.64295459112464</v>
      </c>
      <c r="W849" s="34">
        <v>26684.079087591119</v>
      </c>
      <c r="X849" s="34">
        <v>560.68926428582563</v>
      </c>
      <c r="Y849" s="33">
        <v>26123.389823305293</v>
      </c>
      <c r="Z849" s="144">
        <v>0</v>
      </c>
      <c r="AA849" s="34">
        <v>1030.3132012635824</v>
      </c>
      <c r="AB849" s="34">
        <v>1850.9417322374811</v>
      </c>
      <c r="AC849" s="34">
        <v>1571.25</v>
      </c>
      <c r="AD849" s="34">
        <v>0</v>
      </c>
      <c r="AE849" s="34">
        <v>0</v>
      </c>
      <c r="AF849" s="34">
        <v>4452.5049335010635</v>
      </c>
      <c r="AG849" s="136">
        <v>0</v>
      </c>
      <c r="AH849" s="34">
        <v>1701.8939999999998</v>
      </c>
      <c r="AI849" s="34">
        <v>0</v>
      </c>
      <c r="AJ849" s="34">
        <v>0</v>
      </c>
      <c r="AK849" s="34">
        <v>0</v>
      </c>
      <c r="AL849" s="34">
        <v>0</v>
      </c>
      <c r="AM849" s="34">
        <v>1701.8939999999998</v>
      </c>
      <c r="AN849" s="34">
        <v>1701.8939999999998</v>
      </c>
      <c r="AO849" s="34">
        <v>26007.436132999996</v>
      </c>
      <c r="AP849" s="34">
        <v>24305.542132999995</v>
      </c>
      <c r="AQ849" s="34">
        <v>1701.8940000000002</v>
      </c>
      <c r="AR849" s="34">
        <v>8527</v>
      </c>
      <c r="AS849" s="34">
        <v>0</v>
      </c>
    </row>
    <row r="850" spans="2:45" s="1" customFormat="1" ht="12.75" x14ac:dyDescent="0.2">
      <c r="B850" s="31" t="s">
        <v>3798</v>
      </c>
      <c r="C850" s="32" t="s">
        <v>2696</v>
      </c>
      <c r="D850" s="31" t="s">
        <v>2697</v>
      </c>
      <c r="E850" s="31" t="s">
        <v>13</v>
      </c>
      <c r="F850" s="31" t="s">
        <v>11</v>
      </c>
      <c r="G850" s="31" t="s">
        <v>18</v>
      </c>
      <c r="H850" s="31" t="s">
        <v>36</v>
      </c>
      <c r="I850" s="31" t="s">
        <v>10</v>
      </c>
      <c r="J850" s="31" t="s">
        <v>12</v>
      </c>
      <c r="K850" s="31" t="s">
        <v>2698</v>
      </c>
      <c r="L850" s="33">
        <v>1792</v>
      </c>
      <c r="M850" s="150">
        <v>38243.926630000002</v>
      </c>
      <c r="N850" s="34">
        <v>-31176</v>
      </c>
      <c r="O850" s="34">
        <v>12315.442032849885</v>
      </c>
      <c r="P850" s="30">
        <v>26989.926630000002</v>
      </c>
      <c r="Q850" s="35">
        <v>3490.6714019999999</v>
      </c>
      <c r="R850" s="36">
        <v>0</v>
      </c>
      <c r="S850" s="36">
        <v>2555.4960468581244</v>
      </c>
      <c r="T850" s="36">
        <v>1028.5039531418756</v>
      </c>
      <c r="U850" s="37">
        <v>3584.0193267315831</v>
      </c>
      <c r="V850" s="38">
        <v>7074.6907287315826</v>
      </c>
      <c r="W850" s="34">
        <v>34064.617358731586</v>
      </c>
      <c r="X850" s="34">
        <v>4791.5550878581271</v>
      </c>
      <c r="Y850" s="33">
        <v>29273.062270873459</v>
      </c>
      <c r="Z850" s="144">
        <v>0</v>
      </c>
      <c r="AA850" s="34">
        <v>1552.2057425809946</v>
      </c>
      <c r="AB850" s="34">
        <v>16292.404314079049</v>
      </c>
      <c r="AC850" s="34">
        <v>7511.55</v>
      </c>
      <c r="AD850" s="34">
        <v>1329.2775407749998</v>
      </c>
      <c r="AE850" s="34">
        <v>0</v>
      </c>
      <c r="AF850" s="34">
        <v>26685.437597435044</v>
      </c>
      <c r="AG850" s="136">
        <v>30653</v>
      </c>
      <c r="AH850" s="34">
        <v>32353</v>
      </c>
      <c r="AI850" s="34">
        <v>0</v>
      </c>
      <c r="AJ850" s="34">
        <v>1700</v>
      </c>
      <c r="AK850" s="34">
        <v>1700</v>
      </c>
      <c r="AL850" s="34">
        <v>30653</v>
      </c>
      <c r="AM850" s="34">
        <v>30653</v>
      </c>
      <c r="AN850" s="34">
        <v>0</v>
      </c>
      <c r="AO850" s="34">
        <v>26989.926630000002</v>
      </c>
      <c r="AP850" s="34">
        <v>25289.926630000002</v>
      </c>
      <c r="AQ850" s="34">
        <v>1700</v>
      </c>
      <c r="AR850" s="34">
        <v>-31176</v>
      </c>
      <c r="AS850" s="34">
        <v>0</v>
      </c>
    </row>
    <row r="851" spans="2:45" s="1" customFormat="1" ht="12.75" x14ac:dyDescent="0.2">
      <c r="B851" s="31" t="s">
        <v>3798</v>
      </c>
      <c r="C851" s="32" t="s">
        <v>1958</v>
      </c>
      <c r="D851" s="31" t="s">
        <v>1959</v>
      </c>
      <c r="E851" s="31" t="s">
        <v>13</v>
      </c>
      <c r="F851" s="31" t="s">
        <v>11</v>
      </c>
      <c r="G851" s="31" t="s">
        <v>18</v>
      </c>
      <c r="H851" s="31" t="s">
        <v>36</v>
      </c>
      <c r="I851" s="31" t="s">
        <v>10</v>
      </c>
      <c r="J851" s="31" t="s">
        <v>22</v>
      </c>
      <c r="K851" s="31" t="s">
        <v>1960</v>
      </c>
      <c r="L851" s="33">
        <v>444</v>
      </c>
      <c r="M851" s="150">
        <v>16692.205862999999</v>
      </c>
      <c r="N851" s="34">
        <v>-6203</v>
      </c>
      <c r="O851" s="34">
        <v>4908.6996899208852</v>
      </c>
      <c r="P851" s="30">
        <v>16859.205862999999</v>
      </c>
      <c r="Q851" s="35">
        <v>1196.2873939999999</v>
      </c>
      <c r="R851" s="36">
        <v>0</v>
      </c>
      <c r="S851" s="36">
        <v>925.1065680003552</v>
      </c>
      <c r="T851" s="36">
        <v>-2.0053259685541889</v>
      </c>
      <c r="U851" s="37">
        <v>923.10621985823207</v>
      </c>
      <c r="V851" s="38">
        <v>2119.3936138582321</v>
      </c>
      <c r="W851" s="34">
        <v>18978.599476858231</v>
      </c>
      <c r="X851" s="34">
        <v>1734.5748150003565</v>
      </c>
      <c r="Y851" s="33">
        <v>17244.024661857875</v>
      </c>
      <c r="Z851" s="144">
        <v>0</v>
      </c>
      <c r="AA851" s="34">
        <v>929.62523717101101</v>
      </c>
      <c r="AB851" s="34">
        <v>1986.3553712065188</v>
      </c>
      <c r="AC851" s="34">
        <v>1861.12</v>
      </c>
      <c r="AD851" s="34">
        <v>86.5</v>
      </c>
      <c r="AE851" s="34">
        <v>0</v>
      </c>
      <c r="AF851" s="34">
        <v>4863.6006083775301</v>
      </c>
      <c r="AG851" s="136">
        <v>10039</v>
      </c>
      <c r="AH851" s="34">
        <v>10056</v>
      </c>
      <c r="AI851" s="34">
        <v>403</v>
      </c>
      <c r="AJ851" s="34">
        <v>420</v>
      </c>
      <c r="AK851" s="34">
        <v>17</v>
      </c>
      <c r="AL851" s="34">
        <v>9636</v>
      </c>
      <c r="AM851" s="34">
        <v>9636</v>
      </c>
      <c r="AN851" s="34">
        <v>0</v>
      </c>
      <c r="AO851" s="34">
        <v>16859.205862999999</v>
      </c>
      <c r="AP851" s="34">
        <v>16842.205862999999</v>
      </c>
      <c r="AQ851" s="34">
        <v>17</v>
      </c>
      <c r="AR851" s="34">
        <v>-6203</v>
      </c>
      <c r="AS851" s="34">
        <v>0</v>
      </c>
    </row>
    <row r="852" spans="2:45" s="1" customFormat="1" ht="12.75" x14ac:dyDescent="0.2">
      <c r="B852" s="31" t="s">
        <v>3798</v>
      </c>
      <c r="C852" s="32" t="s">
        <v>798</v>
      </c>
      <c r="D852" s="31" t="s">
        <v>799</v>
      </c>
      <c r="E852" s="31" t="s">
        <v>13</v>
      </c>
      <c r="F852" s="31" t="s">
        <v>11</v>
      </c>
      <c r="G852" s="31" t="s">
        <v>18</v>
      </c>
      <c r="H852" s="31" t="s">
        <v>36</v>
      </c>
      <c r="I852" s="31" t="s">
        <v>10</v>
      </c>
      <c r="J852" s="31" t="s">
        <v>12</v>
      </c>
      <c r="K852" s="31" t="s">
        <v>800</v>
      </c>
      <c r="L852" s="33">
        <v>1434</v>
      </c>
      <c r="M852" s="150">
        <v>133428.92098499998</v>
      </c>
      <c r="N852" s="34">
        <v>-13817</v>
      </c>
      <c r="O852" s="34">
        <v>0</v>
      </c>
      <c r="P852" s="30">
        <v>-2846.2790150000365</v>
      </c>
      <c r="Q852" s="35">
        <v>1336.207085</v>
      </c>
      <c r="R852" s="36">
        <v>2846.2790150000365</v>
      </c>
      <c r="S852" s="36">
        <v>1030.9744388575386</v>
      </c>
      <c r="T852" s="36">
        <v>-54.542423860223607</v>
      </c>
      <c r="U852" s="37">
        <v>3822.7316439789352</v>
      </c>
      <c r="V852" s="38">
        <v>5158.9387289789356</v>
      </c>
      <c r="W852" s="34">
        <v>5158.9387289789356</v>
      </c>
      <c r="X852" s="34">
        <v>1933.0770728575385</v>
      </c>
      <c r="Y852" s="33">
        <v>3225.8616561213971</v>
      </c>
      <c r="Z852" s="144">
        <v>0</v>
      </c>
      <c r="AA852" s="34">
        <v>5144.7173227451485</v>
      </c>
      <c r="AB852" s="34">
        <v>9688.9872882518594</v>
      </c>
      <c r="AC852" s="34">
        <v>6010.92</v>
      </c>
      <c r="AD852" s="34">
        <v>471.74048505000002</v>
      </c>
      <c r="AE852" s="34">
        <v>365.67</v>
      </c>
      <c r="AF852" s="34">
        <v>21682.035096047006</v>
      </c>
      <c r="AG852" s="136">
        <v>25312</v>
      </c>
      <c r="AH852" s="34">
        <v>29929.8</v>
      </c>
      <c r="AI852" s="34">
        <v>0</v>
      </c>
      <c r="AJ852" s="34">
        <v>4617.8</v>
      </c>
      <c r="AK852" s="34">
        <v>4617.8</v>
      </c>
      <c r="AL852" s="34">
        <v>25312</v>
      </c>
      <c r="AM852" s="34">
        <v>25312</v>
      </c>
      <c r="AN852" s="34">
        <v>0</v>
      </c>
      <c r="AO852" s="34">
        <v>-2846.2790150000365</v>
      </c>
      <c r="AP852" s="34">
        <v>-7464.0790150000366</v>
      </c>
      <c r="AQ852" s="34">
        <v>4617.8</v>
      </c>
      <c r="AR852" s="34">
        <v>-13817</v>
      </c>
      <c r="AS852" s="34">
        <v>0</v>
      </c>
    </row>
    <row r="853" spans="2:45" s="1" customFormat="1" ht="12.75" x14ac:dyDescent="0.2">
      <c r="B853" s="31" t="s">
        <v>3798</v>
      </c>
      <c r="C853" s="32" t="s">
        <v>876</v>
      </c>
      <c r="D853" s="31" t="s">
        <v>877</v>
      </c>
      <c r="E853" s="31" t="s">
        <v>13</v>
      </c>
      <c r="F853" s="31" t="s">
        <v>11</v>
      </c>
      <c r="G853" s="31" t="s">
        <v>18</v>
      </c>
      <c r="H853" s="31" t="s">
        <v>36</v>
      </c>
      <c r="I853" s="31" t="s">
        <v>10</v>
      </c>
      <c r="J853" s="31" t="s">
        <v>12</v>
      </c>
      <c r="K853" s="31" t="s">
        <v>878</v>
      </c>
      <c r="L853" s="33">
        <v>1719</v>
      </c>
      <c r="M853" s="150">
        <v>54668.028263000007</v>
      </c>
      <c r="N853" s="34">
        <v>-105154</v>
      </c>
      <c r="O853" s="34">
        <v>61797.685865770603</v>
      </c>
      <c r="P853" s="30">
        <v>-11100.971736999993</v>
      </c>
      <c r="Q853" s="35">
        <v>4127.7897979999998</v>
      </c>
      <c r="R853" s="36">
        <v>11100.971736999993</v>
      </c>
      <c r="S853" s="36">
        <v>2530.3090205724002</v>
      </c>
      <c r="T853" s="36">
        <v>49745.844458048065</v>
      </c>
      <c r="U853" s="37">
        <v>63377.46697697301</v>
      </c>
      <c r="V853" s="38">
        <v>67505.256774973008</v>
      </c>
      <c r="W853" s="34">
        <v>67505.256774973008</v>
      </c>
      <c r="X853" s="34">
        <v>64628.245874342989</v>
      </c>
      <c r="Y853" s="33">
        <v>2877.010900630019</v>
      </c>
      <c r="Z853" s="144">
        <v>0</v>
      </c>
      <c r="AA853" s="34">
        <v>2053.0246702311679</v>
      </c>
      <c r="AB853" s="34">
        <v>12384.127073897816</v>
      </c>
      <c r="AC853" s="34">
        <v>8568.9500000000007</v>
      </c>
      <c r="AD853" s="34">
        <v>176.64088959999998</v>
      </c>
      <c r="AE853" s="34">
        <v>0</v>
      </c>
      <c r="AF853" s="34">
        <v>23182.742633728983</v>
      </c>
      <c r="AG853" s="136">
        <v>51691</v>
      </c>
      <c r="AH853" s="34">
        <v>56531</v>
      </c>
      <c r="AI853" s="34">
        <v>0</v>
      </c>
      <c r="AJ853" s="34">
        <v>4840</v>
      </c>
      <c r="AK853" s="34">
        <v>4840</v>
      </c>
      <c r="AL853" s="34">
        <v>51691</v>
      </c>
      <c r="AM853" s="34">
        <v>51691</v>
      </c>
      <c r="AN853" s="34">
        <v>0</v>
      </c>
      <c r="AO853" s="34">
        <v>-11100.971736999993</v>
      </c>
      <c r="AP853" s="34">
        <v>-15940.971736999993</v>
      </c>
      <c r="AQ853" s="34">
        <v>4840</v>
      </c>
      <c r="AR853" s="34">
        <v>-105154</v>
      </c>
      <c r="AS853" s="34">
        <v>0</v>
      </c>
    </row>
    <row r="854" spans="2:45" s="1" customFormat="1" ht="12.75" x14ac:dyDescent="0.2">
      <c r="B854" s="31" t="s">
        <v>3798</v>
      </c>
      <c r="C854" s="32" t="s">
        <v>1034</v>
      </c>
      <c r="D854" s="31" t="s">
        <v>1035</v>
      </c>
      <c r="E854" s="31" t="s">
        <v>13</v>
      </c>
      <c r="F854" s="31" t="s">
        <v>11</v>
      </c>
      <c r="G854" s="31" t="s">
        <v>18</v>
      </c>
      <c r="H854" s="31" t="s">
        <v>36</v>
      </c>
      <c r="I854" s="31" t="s">
        <v>10</v>
      </c>
      <c r="J854" s="31" t="s">
        <v>12</v>
      </c>
      <c r="K854" s="31" t="s">
        <v>1036</v>
      </c>
      <c r="L854" s="33">
        <v>1049</v>
      </c>
      <c r="M854" s="150">
        <v>28366.227072000001</v>
      </c>
      <c r="N854" s="34">
        <v>-47758.58</v>
      </c>
      <c r="O854" s="34">
        <v>27316.917171054687</v>
      </c>
      <c r="P854" s="30">
        <v>-3282.7302208000001</v>
      </c>
      <c r="Q854" s="35">
        <v>2367.061228</v>
      </c>
      <c r="R854" s="36">
        <v>3282.7302208000001</v>
      </c>
      <c r="S854" s="36">
        <v>981.72896342894842</v>
      </c>
      <c r="T854" s="36">
        <v>21525.809437651013</v>
      </c>
      <c r="U854" s="37">
        <v>25790.407695986854</v>
      </c>
      <c r="V854" s="38">
        <v>28157.468923986853</v>
      </c>
      <c r="W854" s="34">
        <v>28157.468923986853</v>
      </c>
      <c r="X854" s="34">
        <v>27649.610592483634</v>
      </c>
      <c r="Y854" s="33">
        <v>507.85833150321923</v>
      </c>
      <c r="Z854" s="144">
        <v>0</v>
      </c>
      <c r="AA854" s="34">
        <v>1148.0458200259341</v>
      </c>
      <c r="AB854" s="34">
        <v>8158.7353074428138</v>
      </c>
      <c r="AC854" s="34">
        <v>4397.1099999999997</v>
      </c>
      <c r="AD854" s="34">
        <v>917.51838175</v>
      </c>
      <c r="AE854" s="34">
        <v>233.78</v>
      </c>
      <c r="AF854" s="34">
        <v>14855.18950921875</v>
      </c>
      <c r="AG854" s="136">
        <v>21006</v>
      </c>
      <c r="AH854" s="34">
        <v>23842.6227072</v>
      </c>
      <c r="AI854" s="34">
        <v>0</v>
      </c>
      <c r="AJ854" s="34">
        <v>2836.6227072000001</v>
      </c>
      <c r="AK854" s="34">
        <v>2836.6227072000001</v>
      </c>
      <c r="AL854" s="34">
        <v>21006</v>
      </c>
      <c r="AM854" s="34">
        <v>21006</v>
      </c>
      <c r="AN854" s="34">
        <v>0</v>
      </c>
      <c r="AO854" s="34">
        <v>-3282.7302208000001</v>
      </c>
      <c r="AP854" s="34">
        <v>-6119.3529280000002</v>
      </c>
      <c r="AQ854" s="34">
        <v>2836.6227072000001</v>
      </c>
      <c r="AR854" s="34">
        <v>-47758.58</v>
      </c>
      <c r="AS854" s="34">
        <v>0</v>
      </c>
    </row>
    <row r="855" spans="2:45" s="1" customFormat="1" ht="12.75" x14ac:dyDescent="0.2">
      <c r="B855" s="31" t="s">
        <v>3798</v>
      </c>
      <c r="C855" s="32" t="s">
        <v>1551</v>
      </c>
      <c r="D855" s="31" t="s">
        <v>1552</v>
      </c>
      <c r="E855" s="31" t="s">
        <v>13</v>
      </c>
      <c r="F855" s="31" t="s">
        <v>11</v>
      </c>
      <c r="G855" s="31" t="s">
        <v>18</v>
      </c>
      <c r="H855" s="31" t="s">
        <v>36</v>
      </c>
      <c r="I855" s="31" t="s">
        <v>10</v>
      </c>
      <c r="J855" s="31" t="s">
        <v>12</v>
      </c>
      <c r="K855" s="31" t="s">
        <v>1553</v>
      </c>
      <c r="L855" s="33">
        <v>1153</v>
      </c>
      <c r="M855" s="150">
        <v>45217.017090000001</v>
      </c>
      <c r="N855" s="34">
        <v>-64357</v>
      </c>
      <c r="O855" s="34">
        <v>29605.17078232775</v>
      </c>
      <c r="P855" s="30">
        <v>-37.582909999997355</v>
      </c>
      <c r="Q855" s="35">
        <v>2598.4507530000001</v>
      </c>
      <c r="R855" s="36">
        <v>37.582909999997355</v>
      </c>
      <c r="S855" s="36">
        <v>621.27898057166715</v>
      </c>
      <c r="T855" s="36">
        <v>25457.924582327749</v>
      </c>
      <c r="U855" s="37">
        <v>26116.927307754875</v>
      </c>
      <c r="V855" s="38">
        <v>28715.378060754876</v>
      </c>
      <c r="W855" s="34">
        <v>28715.378060754876</v>
      </c>
      <c r="X855" s="34">
        <v>28715.237225899415</v>
      </c>
      <c r="Y855" s="33">
        <v>0.14083485546143493</v>
      </c>
      <c r="Z855" s="144">
        <v>0</v>
      </c>
      <c r="AA855" s="34">
        <v>911.73320578144728</v>
      </c>
      <c r="AB855" s="34">
        <v>4690.8622467576906</v>
      </c>
      <c r="AC855" s="34">
        <v>4833.05</v>
      </c>
      <c r="AD855" s="34">
        <v>274</v>
      </c>
      <c r="AE855" s="34">
        <v>0</v>
      </c>
      <c r="AF855" s="34">
        <v>10709.645452539138</v>
      </c>
      <c r="AG855" s="136">
        <v>58790</v>
      </c>
      <c r="AH855" s="34">
        <v>61929.4</v>
      </c>
      <c r="AI855" s="34">
        <v>0</v>
      </c>
      <c r="AJ855" s="34">
        <v>3139.4</v>
      </c>
      <c r="AK855" s="34">
        <v>3139.4</v>
      </c>
      <c r="AL855" s="34">
        <v>58790</v>
      </c>
      <c r="AM855" s="34">
        <v>58790</v>
      </c>
      <c r="AN855" s="34">
        <v>0</v>
      </c>
      <c r="AO855" s="34">
        <v>-37.582909999997355</v>
      </c>
      <c r="AP855" s="34">
        <v>-3176.9829099999974</v>
      </c>
      <c r="AQ855" s="34">
        <v>3139.4</v>
      </c>
      <c r="AR855" s="34">
        <v>-64357</v>
      </c>
      <c r="AS855" s="34">
        <v>0</v>
      </c>
    </row>
    <row r="856" spans="2:45" s="1" customFormat="1" ht="12.75" x14ac:dyDescent="0.2">
      <c r="B856" s="31" t="s">
        <v>3798</v>
      </c>
      <c r="C856" s="32" t="s">
        <v>2654</v>
      </c>
      <c r="D856" s="31" t="s">
        <v>2655</v>
      </c>
      <c r="E856" s="31" t="s">
        <v>13</v>
      </c>
      <c r="F856" s="31" t="s">
        <v>11</v>
      </c>
      <c r="G856" s="31" t="s">
        <v>18</v>
      </c>
      <c r="H856" s="31" t="s">
        <v>36</v>
      </c>
      <c r="I856" s="31" t="s">
        <v>10</v>
      </c>
      <c r="J856" s="31" t="s">
        <v>14</v>
      </c>
      <c r="K856" s="31" t="s">
        <v>2656</v>
      </c>
      <c r="L856" s="33">
        <v>7262</v>
      </c>
      <c r="M856" s="150">
        <v>336856.64738500002</v>
      </c>
      <c r="N856" s="34">
        <v>-115085</v>
      </c>
      <c r="O856" s="34">
        <v>71422.485519708644</v>
      </c>
      <c r="P856" s="30">
        <v>271052.747385</v>
      </c>
      <c r="Q856" s="35">
        <v>16489.86779</v>
      </c>
      <c r="R856" s="36">
        <v>0</v>
      </c>
      <c r="S856" s="36">
        <v>8174.5712411459963</v>
      </c>
      <c r="T856" s="36">
        <v>6349.4287588540037</v>
      </c>
      <c r="U856" s="37">
        <v>14524.078320716939</v>
      </c>
      <c r="V856" s="38">
        <v>31013.946110716941</v>
      </c>
      <c r="W856" s="34">
        <v>302066.69349571696</v>
      </c>
      <c r="X856" s="34">
        <v>15327.321077146044</v>
      </c>
      <c r="Y856" s="33">
        <v>286739.37241857091</v>
      </c>
      <c r="Z856" s="144">
        <v>0</v>
      </c>
      <c r="AA856" s="34">
        <v>23403.264094700258</v>
      </c>
      <c r="AB856" s="34">
        <v>41879.877608869254</v>
      </c>
      <c r="AC856" s="34">
        <v>33396.76</v>
      </c>
      <c r="AD856" s="34">
        <v>1219.2707882249999</v>
      </c>
      <c r="AE856" s="34">
        <v>799.89</v>
      </c>
      <c r="AF856" s="34">
        <v>100699.06249179451</v>
      </c>
      <c r="AG856" s="136">
        <v>213940</v>
      </c>
      <c r="AH856" s="34">
        <v>226696.1</v>
      </c>
      <c r="AI856" s="34">
        <v>0</v>
      </c>
      <c r="AJ856" s="34">
        <v>12756.1</v>
      </c>
      <c r="AK856" s="34">
        <v>12756.1</v>
      </c>
      <c r="AL856" s="34">
        <v>213940</v>
      </c>
      <c r="AM856" s="34">
        <v>213940</v>
      </c>
      <c r="AN856" s="34">
        <v>0</v>
      </c>
      <c r="AO856" s="34">
        <v>271052.747385</v>
      </c>
      <c r="AP856" s="34">
        <v>258296.64738499999</v>
      </c>
      <c r="AQ856" s="34">
        <v>12756.099999999977</v>
      </c>
      <c r="AR856" s="34">
        <v>-115085</v>
      </c>
      <c r="AS856" s="34">
        <v>0</v>
      </c>
    </row>
    <row r="857" spans="2:45" s="1" customFormat="1" ht="12.75" x14ac:dyDescent="0.2">
      <c r="B857" s="31" t="s">
        <v>3798</v>
      </c>
      <c r="C857" s="32" t="s">
        <v>1605</v>
      </c>
      <c r="D857" s="31" t="s">
        <v>1606</v>
      </c>
      <c r="E857" s="31" t="s">
        <v>13</v>
      </c>
      <c r="F857" s="31" t="s">
        <v>11</v>
      </c>
      <c r="G857" s="31" t="s">
        <v>18</v>
      </c>
      <c r="H857" s="31" t="s">
        <v>36</v>
      </c>
      <c r="I857" s="31" t="s">
        <v>10</v>
      </c>
      <c r="J857" s="31" t="s">
        <v>22</v>
      </c>
      <c r="K857" s="31" t="s">
        <v>1607</v>
      </c>
      <c r="L857" s="33">
        <v>509</v>
      </c>
      <c r="M857" s="150">
        <v>21631.157522999998</v>
      </c>
      <c r="N857" s="34">
        <v>-7102.1</v>
      </c>
      <c r="O857" s="34">
        <v>187.57334835333995</v>
      </c>
      <c r="P857" s="30">
        <v>33054.357522999999</v>
      </c>
      <c r="Q857" s="35">
        <v>1294.611527</v>
      </c>
      <c r="R857" s="36">
        <v>0</v>
      </c>
      <c r="S857" s="36">
        <v>736.49543771456842</v>
      </c>
      <c r="T857" s="36">
        <v>281.50456228543158</v>
      </c>
      <c r="U857" s="37">
        <v>1018.00548956829</v>
      </c>
      <c r="V857" s="38">
        <v>2312.6170165682902</v>
      </c>
      <c r="W857" s="34">
        <v>35366.974539568291</v>
      </c>
      <c r="X857" s="34">
        <v>1380.9289457145715</v>
      </c>
      <c r="Y857" s="33">
        <v>33986.04559385372</v>
      </c>
      <c r="Z857" s="144">
        <v>0</v>
      </c>
      <c r="AA857" s="34">
        <v>819.04299449268717</v>
      </c>
      <c r="AB857" s="34">
        <v>2011.8824788108088</v>
      </c>
      <c r="AC857" s="34">
        <v>4426.46</v>
      </c>
      <c r="AD857" s="34">
        <v>0</v>
      </c>
      <c r="AE857" s="34">
        <v>0</v>
      </c>
      <c r="AF857" s="34">
        <v>7257.3854733034959</v>
      </c>
      <c r="AG857" s="136">
        <v>20858</v>
      </c>
      <c r="AH857" s="34">
        <v>21660.3</v>
      </c>
      <c r="AI857" s="34">
        <v>0</v>
      </c>
      <c r="AJ857" s="34">
        <v>802.30000000000007</v>
      </c>
      <c r="AK857" s="34">
        <v>802.30000000000007</v>
      </c>
      <c r="AL857" s="34">
        <v>20858</v>
      </c>
      <c r="AM857" s="34">
        <v>20858</v>
      </c>
      <c r="AN857" s="34">
        <v>0</v>
      </c>
      <c r="AO857" s="34">
        <v>33054.357522999999</v>
      </c>
      <c r="AP857" s="34">
        <v>32252.057522999999</v>
      </c>
      <c r="AQ857" s="34">
        <v>802.30000000000291</v>
      </c>
      <c r="AR857" s="34">
        <v>-11468</v>
      </c>
      <c r="AS857" s="34">
        <v>4365.8999999999996</v>
      </c>
    </row>
    <row r="858" spans="2:45" s="1" customFormat="1" ht="12.75" x14ac:dyDescent="0.2">
      <c r="B858" s="31" t="s">
        <v>3798</v>
      </c>
      <c r="C858" s="32" t="s">
        <v>3218</v>
      </c>
      <c r="D858" s="31" t="s">
        <v>3219</v>
      </c>
      <c r="E858" s="31" t="s">
        <v>13</v>
      </c>
      <c r="F858" s="31" t="s">
        <v>11</v>
      </c>
      <c r="G858" s="31" t="s">
        <v>18</v>
      </c>
      <c r="H858" s="31" t="s">
        <v>36</v>
      </c>
      <c r="I858" s="31" t="s">
        <v>10</v>
      </c>
      <c r="J858" s="31" t="s">
        <v>22</v>
      </c>
      <c r="K858" s="31" t="s">
        <v>3220</v>
      </c>
      <c r="L858" s="33">
        <v>567</v>
      </c>
      <c r="M858" s="150">
        <v>12606.780941999999</v>
      </c>
      <c r="N858" s="34">
        <v>-17091</v>
      </c>
      <c r="O858" s="34">
        <v>9414.29411455421</v>
      </c>
      <c r="P858" s="30">
        <v>8208.4590361999999</v>
      </c>
      <c r="Q858" s="35">
        <v>1244.9824329999999</v>
      </c>
      <c r="R858" s="36">
        <v>0</v>
      </c>
      <c r="S858" s="36">
        <v>1140.7027817147236</v>
      </c>
      <c r="T858" s="36">
        <v>782.97167360979779</v>
      </c>
      <c r="U858" s="37">
        <v>1923.6848287452387</v>
      </c>
      <c r="V858" s="38">
        <v>3168.6672617452386</v>
      </c>
      <c r="W858" s="34">
        <v>11377.126297945239</v>
      </c>
      <c r="X858" s="34">
        <v>3097.7852950689303</v>
      </c>
      <c r="Y858" s="33">
        <v>8279.3410028763083</v>
      </c>
      <c r="Z858" s="144">
        <v>0</v>
      </c>
      <c r="AA858" s="34">
        <v>918.44134239731284</v>
      </c>
      <c r="AB858" s="34">
        <v>6072.392806077567</v>
      </c>
      <c r="AC858" s="34">
        <v>3835.68</v>
      </c>
      <c r="AD858" s="34">
        <v>395.77083314999999</v>
      </c>
      <c r="AE858" s="34">
        <v>0</v>
      </c>
      <c r="AF858" s="34">
        <v>11222.28498162488</v>
      </c>
      <c r="AG858" s="136">
        <v>12541</v>
      </c>
      <c r="AH858" s="34">
        <v>13801.6780942</v>
      </c>
      <c r="AI858" s="34">
        <v>0</v>
      </c>
      <c r="AJ858" s="34">
        <v>1260.6780942</v>
      </c>
      <c r="AK858" s="34">
        <v>1260.6780942</v>
      </c>
      <c r="AL858" s="34">
        <v>12541</v>
      </c>
      <c r="AM858" s="34">
        <v>12541</v>
      </c>
      <c r="AN858" s="34">
        <v>0</v>
      </c>
      <c r="AO858" s="34">
        <v>8208.4590361999999</v>
      </c>
      <c r="AP858" s="34">
        <v>6947.7809419999994</v>
      </c>
      <c r="AQ858" s="34">
        <v>1260.6780942000005</v>
      </c>
      <c r="AR858" s="34">
        <v>-17091</v>
      </c>
      <c r="AS858" s="34">
        <v>0</v>
      </c>
    </row>
    <row r="859" spans="2:45" s="1" customFormat="1" ht="12.75" x14ac:dyDescent="0.2">
      <c r="B859" s="31" t="s">
        <v>3798</v>
      </c>
      <c r="C859" s="32" t="s">
        <v>60</v>
      </c>
      <c r="D859" s="31" t="s">
        <v>61</v>
      </c>
      <c r="E859" s="31" t="s">
        <v>13</v>
      </c>
      <c r="F859" s="31" t="s">
        <v>11</v>
      </c>
      <c r="G859" s="31" t="s">
        <v>18</v>
      </c>
      <c r="H859" s="31" t="s">
        <v>36</v>
      </c>
      <c r="I859" s="31" t="s">
        <v>10</v>
      </c>
      <c r="J859" s="31" t="s">
        <v>12</v>
      </c>
      <c r="K859" s="31" t="s">
        <v>62</v>
      </c>
      <c r="L859" s="33">
        <v>1161</v>
      </c>
      <c r="M859" s="150">
        <v>51891.935111000006</v>
      </c>
      <c r="N859" s="34">
        <v>-34594</v>
      </c>
      <c r="O859" s="34">
        <v>15561.901437896388</v>
      </c>
      <c r="P859" s="30">
        <v>21406.835111000008</v>
      </c>
      <c r="Q859" s="35">
        <v>599.17924100000005</v>
      </c>
      <c r="R859" s="36">
        <v>0</v>
      </c>
      <c r="S859" s="36">
        <v>0</v>
      </c>
      <c r="T859" s="36">
        <v>2322</v>
      </c>
      <c r="U859" s="37">
        <v>2322.0125213925044</v>
      </c>
      <c r="V859" s="38">
        <v>2921.1917623925046</v>
      </c>
      <c r="W859" s="34">
        <v>24328.026873392511</v>
      </c>
      <c r="X859" s="34">
        <v>0</v>
      </c>
      <c r="Y859" s="33">
        <v>24328.026873392511</v>
      </c>
      <c r="Z859" s="144">
        <v>0</v>
      </c>
      <c r="AA859" s="34">
        <v>1191.4483813990303</v>
      </c>
      <c r="AB859" s="34">
        <v>6326.8534977520767</v>
      </c>
      <c r="AC859" s="34">
        <v>4866.58</v>
      </c>
      <c r="AD859" s="34">
        <v>1387.4113343999998</v>
      </c>
      <c r="AE859" s="34">
        <v>0</v>
      </c>
      <c r="AF859" s="34">
        <v>13772.293213551107</v>
      </c>
      <c r="AG859" s="136">
        <v>21103</v>
      </c>
      <c r="AH859" s="34">
        <v>23292.9</v>
      </c>
      <c r="AI859" s="34">
        <v>0</v>
      </c>
      <c r="AJ859" s="34">
        <v>2189.9</v>
      </c>
      <c r="AK859" s="34">
        <v>2189.9</v>
      </c>
      <c r="AL859" s="34">
        <v>21103</v>
      </c>
      <c r="AM859" s="34">
        <v>21103</v>
      </c>
      <c r="AN859" s="34">
        <v>0</v>
      </c>
      <c r="AO859" s="34">
        <v>21406.835111000008</v>
      </c>
      <c r="AP859" s="34">
        <v>19216.935111000006</v>
      </c>
      <c r="AQ859" s="34">
        <v>2189.9000000000015</v>
      </c>
      <c r="AR859" s="34">
        <v>-34594</v>
      </c>
      <c r="AS859" s="34">
        <v>0</v>
      </c>
    </row>
    <row r="860" spans="2:45" s="1" customFormat="1" ht="12.75" x14ac:dyDescent="0.2">
      <c r="B860" s="31" t="s">
        <v>3798</v>
      </c>
      <c r="C860" s="32" t="s">
        <v>2705</v>
      </c>
      <c r="D860" s="31" t="s">
        <v>2706</v>
      </c>
      <c r="E860" s="31" t="s">
        <v>13</v>
      </c>
      <c r="F860" s="31" t="s">
        <v>11</v>
      </c>
      <c r="G860" s="31" t="s">
        <v>18</v>
      </c>
      <c r="H860" s="31" t="s">
        <v>36</v>
      </c>
      <c r="I860" s="31" t="s">
        <v>10</v>
      </c>
      <c r="J860" s="31" t="s">
        <v>22</v>
      </c>
      <c r="K860" s="31" t="s">
        <v>2707</v>
      </c>
      <c r="L860" s="33">
        <v>412</v>
      </c>
      <c r="M860" s="150">
        <v>12701.185717</v>
      </c>
      <c r="N860" s="34">
        <v>-4290</v>
      </c>
      <c r="O860" s="34">
        <v>3900.6867147600005</v>
      </c>
      <c r="P860" s="30">
        <v>1921.2577170000004</v>
      </c>
      <c r="Q860" s="35">
        <v>542.58071500000005</v>
      </c>
      <c r="R860" s="36">
        <v>0</v>
      </c>
      <c r="S860" s="36">
        <v>308.24600457154696</v>
      </c>
      <c r="T860" s="36">
        <v>1421.8811881236661</v>
      </c>
      <c r="U860" s="37">
        <v>1730.1365224116912</v>
      </c>
      <c r="V860" s="38">
        <v>2272.7172374116913</v>
      </c>
      <c r="W860" s="34">
        <v>4193.9749544116912</v>
      </c>
      <c r="X860" s="34">
        <v>2284.5247953315475</v>
      </c>
      <c r="Y860" s="33">
        <v>1909.4501590801437</v>
      </c>
      <c r="Z860" s="144">
        <v>0</v>
      </c>
      <c r="AA860" s="34">
        <v>1245.9417453889434</v>
      </c>
      <c r="AB860" s="34">
        <v>1457.2061584268993</v>
      </c>
      <c r="AC860" s="34">
        <v>2176.87</v>
      </c>
      <c r="AD860" s="34">
        <v>833.5</v>
      </c>
      <c r="AE860" s="34">
        <v>0</v>
      </c>
      <c r="AF860" s="34">
        <v>5713.5179038158421</v>
      </c>
      <c r="AG860" s="136">
        <v>2507</v>
      </c>
      <c r="AH860" s="34">
        <v>4396.0719999999992</v>
      </c>
      <c r="AI860" s="34">
        <v>0</v>
      </c>
      <c r="AJ860" s="34">
        <v>366.3</v>
      </c>
      <c r="AK860" s="34">
        <v>366.3</v>
      </c>
      <c r="AL860" s="34">
        <v>2507</v>
      </c>
      <c r="AM860" s="34">
        <v>4029.7719999999995</v>
      </c>
      <c r="AN860" s="34">
        <v>1522.7719999999995</v>
      </c>
      <c r="AO860" s="34">
        <v>1921.2577170000004</v>
      </c>
      <c r="AP860" s="34">
        <v>32.185717000000977</v>
      </c>
      <c r="AQ860" s="34">
        <v>1889.0719999999992</v>
      </c>
      <c r="AR860" s="34">
        <v>-4290</v>
      </c>
      <c r="AS860" s="34">
        <v>0</v>
      </c>
    </row>
    <row r="861" spans="2:45" s="1" customFormat="1" ht="12.75" x14ac:dyDescent="0.2">
      <c r="B861" s="31" t="s">
        <v>3798</v>
      </c>
      <c r="C861" s="32" t="s">
        <v>1662</v>
      </c>
      <c r="D861" s="31" t="s">
        <v>1663</v>
      </c>
      <c r="E861" s="31" t="s">
        <v>13</v>
      </c>
      <c r="F861" s="31" t="s">
        <v>11</v>
      </c>
      <c r="G861" s="31" t="s">
        <v>18</v>
      </c>
      <c r="H861" s="31" t="s">
        <v>36</v>
      </c>
      <c r="I861" s="31" t="s">
        <v>10</v>
      </c>
      <c r="J861" s="31" t="s">
        <v>14</v>
      </c>
      <c r="K861" s="31" t="s">
        <v>1664</v>
      </c>
      <c r="L861" s="33">
        <v>7425</v>
      </c>
      <c r="M861" s="150">
        <v>230970.35230700002</v>
      </c>
      <c r="N861" s="34">
        <v>-180521</v>
      </c>
      <c r="O861" s="34">
        <v>40383.352744672833</v>
      </c>
      <c r="P861" s="30">
        <v>286859.35230700002</v>
      </c>
      <c r="Q861" s="35">
        <v>20004.951014999999</v>
      </c>
      <c r="R861" s="36">
        <v>0</v>
      </c>
      <c r="S861" s="36">
        <v>9649.022996575135</v>
      </c>
      <c r="T861" s="36">
        <v>5200.977003424865</v>
      </c>
      <c r="U861" s="37">
        <v>14850.080078672994</v>
      </c>
      <c r="V861" s="38">
        <v>34855.031093672995</v>
      </c>
      <c r="W861" s="34">
        <v>321714.38340067305</v>
      </c>
      <c r="X861" s="34">
        <v>18091.918118575239</v>
      </c>
      <c r="Y861" s="33">
        <v>303622.46528209781</v>
      </c>
      <c r="Z861" s="144">
        <v>0</v>
      </c>
      <c r="AA861" s="34">
        <v>5677.5445904978242</v>
      </c>
      <c r="AB861" s="34">
        <v>72356.24884420629</v>
      </c>
      <c r="AC861" s="34">
        <v>36839.19</v>
      </c>
      <c r="AD861" s="34">
        <v>7819.4962573817011</v>
      </c>
      <c r="AE861" s="34">
        <v>1346.35</v>
      </c>
      <c r="AF861" s="34">
        <v>124038.82969208583</v>
      </c>
      <c r="AG861" s="136">
        <v>364700</v>
      </c>
      <c r="AH861" s="34">
        <v>382300</v>
      </c>
      <c r="AI861" s="34">
        <v>0</v>
      </c>
      <c r="AJ861" s="34">
        <v>17600</v>
      </c>
      <c r="AK861" s="34">
        <v>17600</v>
      </c>
      <c r="AL861" s="34">
        <v>364700</v>
      </c>
      <c r="AM861" s="34">
        <v>364700</v>
      </c>
      <c r="AN861" s="34">
        <v>0</v>
      </c>
      <c r="AO861" s="34">
        <v>286859.35230700002</v>
      </c>
      <c r="AP861" s="34">
        <v>269259.35230700002</v>
      </c>
      <c r="AQ861" s="34">
        <v>17600</v>
      </c>
      <c r="AR861" s="34">
        <v>-248395</v>
      </c>
      <c r="AS861" s="34">
        <v>67874</v>
      </c>
    </row>
    <row r="862" spans="2:45" s="1" customFormat="1" ht="12.75" x14ac:dyDescent="0.2">
      <c r="B862" s="31" t="s">
        <v>3798</v>
      </c>
      <c r="C862" s="32" t="s">
        <v>393</v>
      </c>
      <c r="D862" s="31" t="s">
        <v>394</v>
      </c>
      <c r="E862" s="31" t="s">
        <v>13</v>
      </c>
      <c r="F862" s="31" t="s">
        <v>11</v>
      </c>
      <c r="G862" s="31" t="s">
        <v>18</v>
      </c>
      <c r="H862" s="31" t="s">
        <v>36</v>
      </c>
      <c r="I862" s="31" t="s">
        <v>10</v>
      </c>
      <c r="J862" s="31" t="s">
        <v>12</v>
      </c>
      <c r="K862" s="31" t="s">
        <v>395</v>
      </c>
      <c r="L862" s="33">
        <v>1301</v>
      </c>
      <c r="M862" s="150">
        <v>39921.688506999999</v>
      </c>
      <c r="N862" s="34">
        <v>-48891</v>
      </c>
      <c r="O862" s="34">
        <v>31302.077634536909</v>
      </c>
      <c r="P862" s="30">
        <v>34900.188506999999</v>
      </c>
      <c r="Q862" s="35">
        <v>3007.6037580000002</v>
      </c>
      <c r="R862" s="36">
        <v>0</v>
      </c>
      <c r="S862" s="36">
        <v>1905.6075588578747</v>
      </c>
      <c r="T862" s="36">
        <v>696.39244114212534</v>
      </c>
      <c r="U862" s="37">
        <v>2602.0140312934091</v>
      </c>
      <c r="V862" s="38">
        <v>5609.6177892934093</v>
      </c>
      <c r="W862" s="34">
        <v>40509.806296293405</v>
      </c>
      <c r="X862" s="34">
        <v>3573.0141728578747</v>
      </c>
      <c r="Y862" s="33">
        <v>36936.792123435531</v>
      </c>
      <c r="Z862" s="144">
        <v>0</v>
      </c>
      <c r="AA862" s="34">
        <v>941.92342011550875</v>
      </c>
      <c r="AB862" s="34">
        <v>8110.2711442351665</v>
      </c>
      <c r="AC862" s="34">
        <v>5453.42</v>
      </c>
      <c r="AD862" s="34">
        <v>0</v>
      </c>
      <c r="AE862" s="34">
        <v>0</v>
      </c>
      <c r="AF862" s="34">
        <v>14505.614564350675</v>
      </c>
      <c r="AG862" s="136">
        <v>51669</v>
      </c>
      <c r="AH862" s="34">
        <v>55067.5</v>
      </c>
      <c r="AI862" s="34">
        <v>0</v>
      </c>
      <c r="AJ862" s="34">
        <v>3398.5</v>
      </c>
      <c r="AK862" s="34">
        <v>3398.5</v>
      </c>
      <c r="AL862" s="34">
        <v>51669</v>
      </c>
      <c r="AM862" s="34">
        <v>51669</v>
      </c>
      <c r="AN862" s="34">
        <v>0</v>
      </c>
      <c r="AO862" s="34">
        <v>34900.188506999999</v>
      </c>
      <c r="AP862" s="34">
        <v>31501.688506999999</v>
      </c>
      <c r="AQ862" s="34">
        <v>3398.5</v>
      </c>
      <c r="AR862" s="34">
        <v>-48891</v>
      </c>
      <c r="AS862" s="34">
        <v>0</v>
      </c>
    </row>
    <row r="863" spans="2:45" s="1" customFormat="1" ht="12.75" x14ac:dyDescent="0.2">
      <c r="B863" s="31" t="s">
        <v>3798</v>
      </c>
      <c r="C863" s="32" t="s">
        <v>3227</v>
      </c>
      <c r="D863" s="31" t="s">
        <v>3228</v>
      </c>
      <c r="E863" s="31" t="s">
        <v>13</v>
      </c>
      <c r="F863" s="31" t="s">
        <v>11</v>
      </c>
      <c r="G863" s="31" t="s">
        <v>18</v>
      </c>
      <c r="H863" s="31" t="s">
        <v>36</v>
      </c>
      <c r="I863" s="31" t="s">
        <v>10</v>
      </c>
      <c r="J863" s="31" t="s">
        <v>22</v>
      </c>
      <c r="K863" s="31" t="s">
        <v>3229</v>
      </c>
      <c r="L863" s="33">
        <v>53</v>
      </c>
      <c r="M863" s="150">
        <v>13482.903899000001</v>
      </c>
      <c r="N863" s="34">
        <v>-4869</v>
      </c>
      <c r="O863" s="34">
        <v>4619</v>
      </c>
      <c r="P863" s="30">
        <v>6656.2968990000008</v>
      </c>
      <c r="Q863" s="35">
        <v>1064.4886260000001</v>
      </c>
      <c r="R863" s="36">
        <v>0</v>
      </c>
      <c r="S863" s="36">
        <v>70.011046857169745</v>
      </c>
      <c r="T863" s="36">
        <v>35.988953142830255</v>
      </c>
      <c r="U863" s="37">
        <v>0</v>
      </c>
      <c r="V863" s="38">
        <v>1064.4886260000001</v>
      </c>
      <c r="W863" s="34">
        <v>7720.7855250000011</v>
      </c>
      <c r="X863" s="34">
        <v>131.27071285717011</v>
      </c>
      <c r="Y863" s="33">
        <v>7589.514812142831</v>
      </c>
      <c r="Z863" s="144">
        <v>0</v>
      </c>
      <c r="AA863" s="34">
        <v>1093.2646704185265</v>
      </c>
      <c r="AB863" s="34">
        <v>570.2881368926021</v>
      </c>
      <c r="AC863" s="34">
        <v>600</v>
      </c>
      <c r="AD863" s="34">
        <v>107</v>
      </c>
      <c r="AE863" s="34">
        <v>0</v>
      </c>
      <c r="AF863" s="34">
        <v>2370.5528073111286</v>
      </c>
      <c r="AG863" s="136">
        <v>0</v>
      </c>
      <c r="AH863" s="34">
        <v>768.39299999999992</v>
      </c>
      <c r="AI863" s="34">
        <v>0</v>
      </c>
      <c r="AJ863" s="34">
        <v>250</v>
      </c>
      <c r="AK863" s="34">
        <v>250</v>
      </c>
      <c r="AL863" s="34">
        <v>0</v>
      </c>
      <c r="AM863" s="34">
        <v>518.39299999999992</v>
      </c>
      <c r="AN863" s="34">
        <v>518.39299999999992</v>
      </c>
      <c r="AO863" s="34">
        <v>6656.2968990000008</v>
      </c>
      <c r="AP863" s="34">
        <v>5887.9038990000008</v>
      </c>
      <c r="AQ863" s="34">
        <v>768.39300000000003</v>
      </c>
      <c r="AR863" s="34">
        <v>-4869</v>
      </c>
      <c r="AS863" s="34">
        <v>0</v>
      </c>
    </row>
    <row r="864" spans="2:45" s="1" customFormat="1" ht="12.75" x14ac:dyDescent="0.2">
      <c r="B864" s="31" t="s">
        <v>3798</v>
      </c>
      <c r="C864" s="32" t="s">
        <v>1674</v>
      </c>
      <c r="D864" s="31" t="s">
        <v>1675</v>
      </c>
      <c r="E864" s="31" t="s">
        <v>13</v>
      </c>
      <c r="F864" s="31" t="s">
        <v>11</v>
      </c>
      <c r="G864" s="31" t="s">
        <v>18</v>
      </c>
      <c r="H864" s="31" t="s">
        <v>36</v>
      </c>
      <c r="I864" s="31" t="s">
        <v>10</v>
      </c>
      <c r="J864" s="31" t="s">
        <v>12</v>
      </c>
      <c r="K864" s="31" t="s">
        <v>1676</v>
      </c>
      <c r="L864" s="33">
        <v>3879</v>
      </c>
      <c r="M864" s="150">
        <v>100799.07222600002</v>
      </c>
      <c r="N864" s="34">
        <v>-15811</v>
      </c>
      <c r="O864" s="34">
        <v>8080.0965177414209</v>
      </c>
      <c r="P864" s="30">
        <v>81775.082226000028</v>
      </c>
      <c r="Q864" s="35">
        <v>11342.795636000001</v>
      </c>
      <c r="R864" s="36">
        <v>0</v>
      </c>
      <c r="S864" s="36">
        <v>6455.9240582881939</v>
      </c>
      <c r="T864" s="36">
        <v>1302.0759417118061</v>
      </c>
      <c r="U864" s="37">
        <v>7758.0418350400723</v>
      </c>
      <c r="V864" s="38">
        <v>19100.837471040075</v>
      </c>
      <c r="W864" s="34">
        <v>100875.91969704011</v>
      </c>
      <c r="X864" s="34">
        <v>12104.857609288199</v>
      </c>
      <c r="Y864" s="33">
        <v>88771.06208775191</v>
      </c>
      <c r="Z864" s="144">
        <v>0</v>
      </c>
      <c r="AA864" s="34">
        <v>8223.7606893012999</v>
      </c>
      <c r="AB864" s="34">
        <v>21868.29368551146</v>
      </c>
      <c r="AC864" s="34">
        <v>16259.65</v>
      </c>
      <c r="AD864" s="34">
        <v>734.51379377685612</v>
      </c>
      <c r="AE864" s="34">
        <v>0</v>
      </c>
      <c r="AF864" s="34">
        <v>47086.218168589621</v>
      </c>
      <c r="AG864" s="136">
        <v>4748</v>
      </c>
      <c r="AH864" s="34">
        <v>46929.009999999995</v>
      </c>
      <c r="AI864" s="34">
        <v>0</v>
      </c>
      <c r="AJ864" s="34">
        <v>3523</v>
      </c>
      <c r="AK864" s="34">
        <v>3523</v>
      </c>
      <c r="AL864" s="34">
        <v>4748</v>
      </c>
      <c r="AM864" s="34">
        <v>43406.009999999995</v>
      </c>
      <c r="AN864" s="34">
        <v>38658.009999999995</v>
      </c>
      <c r="AO864" s="34">
        <v>81775.082226000028</v>
      </c>
      <c r="AP864" s="34">
        <v>39594.072226000033</v>
      </c>
      <c r="AQ864" s="34">
        <v>42181.009999999995</v>
      </c>
      <c r="AR864" s="34">
        <v>-15811</v>
      </c>
      <c r="AS864" s="34">
        <v>0</v>
      </c>
    </row>
    <row r="865" spans="2:45" s="1" customFormat="1" ht="12.75" x14ac:dyDescent="0.2">
      <c r="B865" s="31" t="s">
        <v>3798</v>
      </c>
      <c r="C865" s="32" t="s">
        <v>1377</v>
      </c>
      <c r="D865" s="31" t="s">
        <v>1378</v>
      </c>
      <c r="E865" s="31" t="s">
        <v>13</v>
      </c>
      <c r="F865" s="31" t="s">
        <v>11</v>
      </c>
      <c r="G865" s="31" t="s">
        <v>18</v>
      </c>
      <c r="H865" s="31" t="s">
        <v>36</v>
      </c>
      <c r="I865" s="31" t="s">
        <v>10</v>
      </c>
      <c r="J865" s="31" t="s">
        <v>22</v>
      </c>
      <c r="K865" s="31" t="s">
        <v>1379</v>
      </c>
      <c r="L865" s="33">
        <v>665</v>
      </c>
      <c r="M865" s="150">
        <v>59250.048167000001</v>
      </c>
      <c r="N865" s="34">
        <v>-32515</v>
      </c>
      <c r="O865" s="34">
        <v>24189.239567961245</v>
      </c>
      <c r="P865" s="30">
        <v>12947.413166999999</v>
      </c>
      <c r="Q865" s="35">
        <v>3816.9704959999999</v>
      </c>
      <c r="R865" s="36">
        <v>0</v>
      </c>
      <c r="S865" s="36">
        <v>1170.3626342861637</v>
      </c>
      <c r="T865" s="36">
        <v>6910.1410307219903</v>
      </c>
      <c r="U865" s="37">
        <v>8080.5472391502826</v>
      </c>
      <c r="V865" s="38">
        <v>11897.517735150283</v>
      </c>
      <c r="W865" s="34">
        <v>24844.930902150281</v>
      </c>
      <c r="X865" s="34">
        <v>10643.353149247407</v>
      </c>
      <c r="Y865" s="33">
        <v>14201.577752902875</v>
      </c>
      <c r="Z865" s="144">
        <v>0</v>
      </c>
      <c r="AA865" s="34">
        <v>859.3545691467981</v>
      </c>
      <c r="AB865" s="34">
        <v>3819.79439007573</v>
      </c>
      <c r="AC865" s="34">
        <v>5704.5599999999995</v>
      </c>
      <c r="AD865" s="34">
        <v>0</v>
      </c>
      <c r="AE865" s="34">
        <v>0</v>
      </c>
      <c r="AF865" s="34">
        <v>10383.708959222527</v>
      </c>
      <c r="AG865" s="136">
        <v>5431</v>
      </c>
      <c r="AH865" s="34">
        <v>7279.3649999999989</v>
      </c>
      <c r="AI865" s="34">
        <v>0</v>
      </c>
      <c r="AJ865" s="34">
        <v>775</v>
      </c>
      <c r="AK865" s="34">
        <v>775</v>
      </c>
      <c r="AL865" s="34">
        <v>5431</v>
      </c>
      <c r="AM865" s="34">
        <v>6504.3649999999989</v>
      </c>
      <c r="AN865" s="34">
        <v>1073.3649999999989</v>
      </c>
      <c r="AO865" s="34">
        <v>12947.413166999999</v>
      </c>
      <c r="AP865" s="34">
        <v>11099.048167000001</v>
      </c>
      <c r="AQ865" s="34">
        <v>1848.364999999998</v>
      </c>
      <c r="AR865" s="34">
        <v>-32515</v>
      </c>
      <c r="AS865" s="34">
        <v>0</v>
      </c>
    </row>
    <row r="866" spans="2:45" s="1" customFormat="1" ht="12.75" x14ac:dyDescent="0.2">
      <c r="B866" s="31" t="s">
        <v>3798</v>
      </c>
      <c r="C866" s="32" t="s">
        <v>2372</v>
      </c>
      <c r="D866" s="31" t="s">
        <v>2373</v>
      </c>
      <c r="E866" s="31" t="s">
        <v>13</v>
      </c>
      <c r="F866" s="31" t="s">
        <v>11</v>
      </c>
      <c r="G866" s="31" t="s">
        <v>18</v>
      </c>
      <c r="H866" s="31" t="s">
        <v>36</v>
      </c>
      <c r="I866" s="31" t="s">
        <v>10</v>
      </c>
      <c r="J866" s="31" t="s">
        <v>12</v>
      </c>
      <c r="K866" s="31" t="s">
        <v>2374</v>
      </c>
      <c r="L866" s="33">
        <v>4123</v>
      </c>
      <c r="M866" s="150">
        <v>207629.651235</v>
      </c>
      <c r="N866" s="34">
        <v>-121341</v>
      </c>
      <c r="O866" s="34">
        <v>46085.217628999817</v>
      </c>
      <c r="P866" s="30">
        <v>104961.45123499999</v>
      </c>
      <c r="Q866" s="35">
        <v>16313.21031</v>
      </c>
      <c r="R866" s="36">
        <v>0</v>
      </c>
      <c r="S866" s="36">
        <v>6410.576606859604</v>
      </c>
      <c r="T866" s="36">
        <v>1835.423393140396</v>
      </c>
      <c r="U866" s="37">
        <v>8246.0444665816503</v>
      </c>
      <c r="V866" s="38">
        <v>24559.254776581649</v>
      </c>
      <c r="W866" s="34">
        <v>129520.70601158164</v>
      </c>
      <c r="X866" s="34">
        <v>12019.831137859612</v>
      </c>
      <c r="Y866" s="33">
        <v>117500.87487372203</v>
      </c>
      <c r="Z866" s="144">
        <v>0</v>
      </c>
      <c r="AA866" s="34">
        <v>2669.2763328357792</v>
      </c>
      <c r="AB866" s="34">
        <v>28095.930712749258</v>
      </c>
      <c r="AC866" s="34">
        <v>17282.43</v>
      </c>
      <c r="AD866" s="34">
        <v>1849.5</v>
      </c>
      <c r="AE866" s="34">
        <v>0</v>
      </c>
      <c r="AF866" s="34">
        <v>49897.137045585041</v>
      </c>
      <c r="AG866" s="136">
        <v>135943</v>
      </c>
      <c r="AH866" s="34">
        <v>139656.79999999999</v>
      </c>
      <c r="AI866" s="34">
        <v>3523</v>
      </c>
      <c r="AJ866" s="34">
        <v>7236.8</v>
      </c>
      <c r="AK866" s="34">
        <v>3713.8</v>
      </c>
      <c r="AL866" s="34">
        <v>132420</v>
      </c>
      <c r="AM866" s="34">
        <v>132420</v>
      </c>
      <c r="AN866" s="34">
        <v>0</v>
      </c>
      <c r="AO866" s="34">
        <v>104961.45123499999</v>
      </c>
      <c r="AP866" s="34">
        <v>101247.65123499998</v>
      </c>
      <c r="AQ866" s="34">
        <v>3713.8000000000029</v>
      </c>
      <c r="AR866" s="34">
        <v>-121341</v>
      </c>
      <c r="AS866" s="34">
        <v>0</v>
      </c>
    </row>
    <row r="867" spans="2:45" s="1" customFormat="1" ht="12.75" x14ac:dyDescent="0.2">
      <c r="B867" s="31" t="s">
        <v>3798</v>
      </c>
      <c r="C867" s="32" t="s">
        <v>318</v>
      </c>
      <c r="D867" s="31" t="s">
        <v>319</v>
      </c>
      <c r="E867" s="31" t="s">
        <v>13</v>
      </c>
      <c r="F867" s="31" t="s">
        <v>11</v>
      </c>
      <c r="G867" s="31" t="s">
        <v>18</v>
      </c>
      <c r="H867" s="31" t="s">
        <v>36</v>
      </c>
      <c r="I867" s="31" t="s">
        <v>10</v>
      </c>
      <c r="J867" s="31" t="s">
        <v>22</v>
      </c>
      <c r="K867" s="31" t="s">
        <v>320</v>
      </c>
      <c r="L867" s="33">
        <v>824</v>
      </c>
      <c r="M867" s="150">
        <v>21304.221457</v>
      </c>
      <c r="N867" s="34">
        <v>3567.6</v>
      </c>
      <c r="O867" s="34">
        <v>0</v>
      </c>
      <c r="P867" s="30">
        <v>35361.821456999998</v>
      </c>
      <c r="Q867" s="35">
        <v>640.17984899999999</v>
      </c>
      <c r="R867" s="36">
        <v>0</v>
      </c>
      <c r="S867" s="36">
        <v>722.7961931431347</v>
      </c>
      <c r="T867" s="36">
        <v>925.2038068568653</v>
      </c>
      <c r="U867" s="37">
        <v>1648.0088868453261</v>
      </c>
      <c r="V867" s="38">
        <v>2288.1887358453259</v>
      </c>
      <c r="W867" s="34">
        <v>37650.010192845322</v>
      </c>
      <c r="X867" s="34">
        <v>1355.2428621431318</v>
      </c>
      <c r="Y867" s="33">
        <v>36294.767330702191</v>
      </c>
      <c r="Z867" s="144">
        <v>0</v>
      </c>
      <c r="AA867" s="34">
        <v>16111.941395643669</v>
      </c>
      <c r="AB867" s="34">
        <v>3841.4046398994674</v>
      </c>
      <c r="AC867" s="34">
        <v>3453.97</v>
      </c>
      <c r="AD867" s="34">
        <v>237.86601719999999</v>
      </c>
      <c r="AE867" s="34">
        <v>0</v>
      </c>
      <c r="AF867" s="34">
        <v>23645.182052743141</v>
      </c>
      <c r="AG867" s="136">
        <v>12700</v>
      </c>
      <c r="AH867" s="34">
        <v>12700</v>
      </c>
      <c r="AI867" s="34">
        <v>0</v>
      </c>
      <c r="AJ867" s="34">
        <v>0</v>
      </c>
      <c r="AK867" s="34">
        <v>0</v>
      </c>
      <c r="AL867" s="34">
        <v>12700</v>
      </c>
      <c r="AM867" s="34">
        <v>12700</v>
      </c>
      <c r="AN867" s="34">
        <v>0</v>
      </c>
      <c r="AO867" s="34">
        <v>35361.821456999998</v>
      </c>
      <c r="AP867" s="34">
        <v>35361.821456999998</v>
      </c>
      <c r="AQ867" s="34">
        <v>0</v>
      </c>
      <c r="AR867" s="34">
        <v>3121</v>
      </c>
      <c r="AS867" s="34">
        <v>446.59999999999991</v>
      </c>
    </row>
    <row r="868" spans="2:45" s="1" customFormat="1" ht="12.75" x14ac:dyDescent="0.2">
      <c r="B868" s="31" t="s">
        <v>3798</v>
      </c>
      <c r="C868" s="32" t="s">
        <v>1524</v>
      </c>
      <c r="D868" s="31" t="s">
        <v>1525</v>
      </c>
      <c r="E868" s="31" t="s">
        <v>13</v>
      </c>
      <c r="F868" s="31" t="s">
        <v>11</v>
      </c>
      <c r="G868" s="31" t="s">
        <v>18</v>
      </c>
      <c r="H868" s="31" t="s">
        <v>36</v>
      </c>
      <c r="I868" s="31" t="s">
        <v>10</v>
      </c>
      <c r="J868" s="31" t="s">
        <v>12</v>
      </c>
      <c r="K868" s="31" t="s">
        <v>1526</v>
      </c>
      <c r="L868" s="33">
        <v>1253</v>
      </c>
      <c r="M868" s="150">
        <v>43522.24768</v>
      </c>
      <c r="N868" s="34">
        <v>-27603</v>
      </c>
      <c r="O868" s="34">
        <v>22469.068285856931</v>
      </c>
      <c r="P868" s="30">
        <v>26244.417679999999</v>
      </c>
      <c r="Q868" s="35">
        <v>3022.227578</v>
      </c>
      <c r="R868" s="36">
        <v>0</v>
      </c>
      <c r="S868" s="36">
        <v>1962.8314080007538</v>
      </c>
      <c r="T868" s="36">
        <v>543.16859199924625</v>
      </c>
      <c r="U868" s="37">
        <v>2506.0135136130989</v>
      </c>
      <c r="V868" s="38">
        <v>5528.2410916130993</v>
      </c>
      <c r="W868" s="34">
        <v>31772.658771613096</v>
      </c>
      <c r="X868" s="34">
        <v>3680.3088900007533</v>
      </c>
      <c r="Y868" s="33">
        <v>28092.349881612343</v>
      </c>
      <c r="Z868" s="144">
        <v>0</v>
      </c>
      <c r="AA868" s="34">
        <v>1087.598083971742</v>
      </c>
      <c r="AB868" s="34">
        <v>7288.7002935833107</v>
      </c>
      <c r="AC868" s="34">
        <v>5252.22</v>
      </c>
      <c r="AD868" s="34">
        <v>1601.5</v>
      </c>
      <c r="AE868" s="34">
        <v>0</v>
      </c>
      <c r="AF868" s="34">
        <v>15230.018377555054</v>
      </c>
      <c r="AG868" s="136">
        <v>0</v>
      </c>
      <c r="AH868" s="34">
        <v>16501.169999999998</v>
      </c>
      <c r="AI868" s="34">
        <v>0</v>
      </c>
      <c r="AJ868" s="34">
        <v>2480.1000000000004</v>
      </c>
      <c r="AK868" s="34">
        <v>2480.1000000000004</v>
      </c>
      <c r="AL868" s="34">
        <v>0</v>
      </c>
      <c r="AM868" s="34">
        <v>14021.07</v>
      </c>
      <c r="AN868" s="34">
        <v>14021.07</v>
      </c>
      <c r="AO868" s="34">
        <v>26244.417679999999</v>
      </c>
      <c r="AP868" s="34">
        <v>9743.2476800000004</v>
      </c>
      <c r="AQ868" s="34">
        <v>16501.169999999998</v>
      </c>
      <c r="AR868" s="34">
        <v>-27603</v>
      </c>
      <c r="AS868" s="34">
        <v>0</v>
      </c>
    </row>
    <row r="869" spans="2:45" s="1" customFormat="1" ht="12.75" x14ac:dyDescent="0.2">
      <c r="B869" s="31" t="s">
        <v>3798</v>
      </c>
      <c r="C869" s="32" t="s">
        <v>2678</v>
      </c>
      <c r="D869" s="31" t="s">
        <v>2679</v>
      </c>
      <c r="E869" s="31" t="s">
        <v>13</v>
      </c>
      <c r="F869" s="31" t="s">
        <v>11</v>
      </c>
      <c r="G869" s="31" t="s">
        <v>18</v>
      </c>
      <c r="H869" s="31" t="s">
        <v>36</v>
      </c>
      <c r="I869" s="31" t="s">
        <v>10</v>
      </c>
      <c r="J869" s="31" t="s">
        <v>22</v>
      </c>
      <c r="K869" s="31" t="s">
        <v>2680</v>
      </c>
      <c r="L869" s="33">
        <v>763</v>
      </c>
      <c r="M869" s="150">
        <v>37659.669513000001</v>
      </c>
      <c r="N869" s="34">
        <v>-3856</v>
      </c>
      <c r="O869" s="34">
        <v>222.13078488774647</v>
      </c>
      <c r="P869" s="30">
        <v>14975.772513000004</v>
      </c>
      <c r="Q869" s="35">
        <v>1981.3946510000001</v>
      </c>
      <c r="R869" s="36">
        <v>0</v>
      </c>
      <c r="S869" s="36">
        <v>2002.8699691436263</v>
      </c>
      <c r="T869" s="36">
        <v>-25.771171635657083</v>
      </c>
      <c r="U869" s="37">
        <v>1977.1094590196246</v>
      </c>
      <c r="V869" s="38">
        <v>3958.5041100196249</v>
      </c>
      <c r="W869" s="34">
        <v>18934.276623019628</v>
      </c>
      <c r="X869" s="34">
        <v>3755.3811921436281</v>
      </c>
      <c r="Y869" s="33">
        <v>15178.895430876</v>
      </c>
      <c r="Z869" s="144">
        <v>0</v>
      </c>
      <c r="AA869" s="34">
        <v>1488.16228438487</v>
      </c>
      <c r="AB869" s="34">
        <v>4101.9908840056323</v>
      </c>
      <c r="AC869" s="34">
        <v>5609.52</v>
      </c>
      <c r="AD869" s="34">
        <v>626.99248799999998</v>
      </c>
      <c r="AE869" s="34">
        <v>959.76</v>
      </c>
      <c r="AF869" s="34">
        <v>12786.425656390502</v>
      </c>
      <c r="AG869" s="136">
        <v>0</v>
      </c>
      <c r="AH869" s="34">
        <v>8981.1029999999992</v>
      </c>
      <c r="AI869" s="34">
        <v>0</v>
      </c>
      <c r="AJ869" s="34">
        <v>1518.2</v>
      </c>
      <c r="AK869" s="34">
        <v>1518.2</v>
      </c>
      <c r="AL869" s="34">
        <v>0</v>
      </c>
      <c r="AM869" s="34">
        <v>7462.9029999999993</v>
      </c>
      <c r="AN869" s="34">
        <v>7462.9029999999993</v>
      </c>
      <c r="AO869" s="34">
        <v>14975.772513000004</v>
      </c>
      <c r="AP869" s="34">
        <v>5994.6695130000044</v>
      </c>
      <c r="AQ869" s="34">
        <v>8981.1029999999992</v>
      </c>
      <c r="AR869" s="34">
        <v>-3856</v>
      </c>
      <c r="AS869" s="34">
        <v>0</v>
      </c>
    </row>
    <row r="870" spans="2:45" s="1" customFormat="1" ht="12.75" x14ac:dyDescent="0.2">
      <c r="B870" s="31" t="s">
        <v>3798</v>
      </c>
      <c r="C870" s="32" t="s">
        <v>1946</v>
      </c>
      <c r="D870" s="31" t="s">
        <v>1947</v>
      </c>
      <c r="E870" s="31" t="s">
        <v>13</v>
      </c>
      <c r="F870" s="31" t="s">
        <v>11</v>
      </c>
      <c r="G870" s="31" t="s">
        <v>18</v>
      </c>
      <c r="H870" s="31" t="s">
        <v>36</v>
      </c>
      <c r="I870" s="31" t="s">
        <v>10</v>
      </c>
      <c r="J870" s="31" t="s">
        <v>22</v>
      </c>
      <c r="K870" s="31" t="s">
        <v>1948</v>
      </c>
      <c r="L870" s="33">
        <v>381</v>
      </c>
      <c r="M870" s="150">
        <v>7273.9373329999999</v>
      </c>
      <c r="N870" s="34">
        <v>-4565.13</v>
      </c>
      <c r="O870" s="34">
        <v>3473.7151299625666</v>
      </c>
      <c r="P870" s="30">
        <v>6915.3683329999994</v>
      </c>
      <c r="Q870" s="35">
        <v>0</v>
      </c>
      <c r="R870" s="36">
        <v>0</v>
      </c>
      <c r="S870" s="36">
        <v>0</v>
      </c>
      <c r="T870" s="36">
        <v>762</v>
      </c>
      <c r="U870" s="37">
        <v>762.00410908746267</v>
      </c>
      <c r="V870" s="38">
        <v>762.00410908746267</v>
      </c>
      <c r="W870" s="34">
        <v>7677.3724420874623</v>
      </c>
      <c r="X870" s="34">
        <v>0</v>
      </c>
      <c r="Y870" s="33">
        <v>7677.3724420874623</v>
      </c>
      <c r="Z870" s="144">
        <v>0</v>
      </c>
      <c r="AA870" s="34">
        <v>638.07162782874502</v>
      </c>
      <c r="AB870" s="34">
        <v>1032.8904921267711</v>
      </c>
      <c r="AC870" s="34">
        <v>1597.04</v>
      </c>
      <c r="AD870" s="34">
        <v>0</v>
      </c>
      <c r="AE870" s="34">
        <v>903</v>
      </c>
      <c r="AF870" s="34">
        <v>4171.0021199555158</v>
      </c>
      <c r="AG870" s="136">
        <v>0</v>
      </c>
      <c r="AH870" s="34">
        <v>4206.5609999999997</v>
      </c>
      <c r="AI870" s="34">
        <v>0</v>
      </c>
      <c r="AJ870" s="34">
        <v>480</v>
      </c>
      <c r="AK870" s="34">
        <v>480</v>
      </c>
      <c r="AL870" s="34">
        <v>0</v>
      </c>
      <c r="AM870" s="34">
        <v>3726.5609999999997</v>
      </c>
      <c r="AN870" s="34">
        <v>3726.5609999999997</v>
      </c>
      <c r="AO870" s="34">
        <v>6915.3683329999994</v>
      </c>
      <c r="AP870" s="34">
        <v>2708.8073329999997</v>
      </c>
      <c r="AQ870" s="34">
        <v>4206.5610000000006</v>
      </c>
      <c r="AR870" s="34">
        <v>-4565.13</v>
      </c>
      <c r="AS870" s="34">
        <v>0</v>
      </c>
    </row>
    <row r="871" spans="2:45" s="1" customFormat="1" ht="12.75" x14ac:dyDescent="0.2">
      <c r="B871" s="31" t="s">
        <v>3798</v>
      </c>
      <c r="C871" s="32" t="s">
        <v>3284</v>
      </c>
      <c r="D871" s="31" t="s">
        <v>3285</v>
      </c>
      <c r="E871" s="31" t="s">
        <v>13</v>
      </c>
      <c r="F871" s="31" t="s">
        <v>11</v>
      </c>
      <c r="G871" s="31" t="s">
        <v>18</v>
      </c>
      <c r="H871" s="31" t="s">
        <v>36</v>
      </c>
      <c r="I871" s="31" t="s">
        <v>10</v>
      </c>
      <c r="J871" s="31" t="s">
        <v>22</v>
      </c>
      <c r="K871" s="31" t="s">
        <v>3286</v>
      </c>
      <c r="L871" s="33">
        <v>645</v>
      </c>
      <c r="M871" s="150">
        <v>28361.903313000003</v>
      </c>
      <c r="N871" s="34">
        <v>-8581</v>
      </c>
      <c r="O871" s="34">
        <v>1784.898039707861</v>
      </c>
      <c r="P871" s="30">
        <v>17872.048312999999</v>
      </c>
      <c r="Q871" s="35">
        <v>659.50158899999997</v>
      </c>
      <c r="R871" s="36">
        <v>0</v>
      </c>
      <c r="S871" s="36">
        <v>590.29020685736953</v>
      </c>
      <c r="T871" s="36">
        <v>699.70979314263047</v>
      </c>
      <c r="U871" s="37">
        <v>1290.006956329169</v>
      </c>
      <c r="V871" s="38">
        <v>1949.508545329169</v>
      </c>
      <c r="W871" s="34">
        <v>19821.556858329168</v>
      </c>
      <c r="X871" s="34">
        <v>1106.7941378573705</v>
      </c>
      <c r="Y871" s="33">
        <v>18714.762720471797</v>
      </c>
      <c r="Z871" s="144">
        <v>0</v>
      </c>
      <c r="AA871" s="34">
        <v>1806.4855716589263</v>
      </c>
      <c r="AB871" s="34">
        <v>3728.8486070859053</v>
      </c>
      <c r="AC871" s="34">
        <v>3385.8</v>
      </c>
      <c r="AD871" s="34">
        <v>0</v>
      </c>
      <c r="AE871" s="34">
        <v>153.22</v>
      </c>
      <c r="AF871" s="34">
        <v>9074.3541787448321</v>
      </c>
      <c r="AG871" s="136">
        <v>5253</v>
      </c>
      <c r="AH871" s="34">
        <v>6725.1449999999986</v>
      </c>
      <c r="AI871" s="34">
        <v>0</v>
      </c>
      <c r="AJ871" s="34">
        <v>416.40000000000003</v>
      </c>
      <c r="AK871" s="34">
        <v>416.40000000000003</v>
      </c>
      <c r="AL871" s="34">
        <v>5253</v>
      </c>
      <c r="AM871" s="34">
        <v>6308.744999999999</v>
      </c>
      <c r="AN871" s="34">
        <v>1055.744999999999</v>
      </c>
      <c r="AO871" s="34">
        <v>17872.048312999999</v>
      </c>
      <c r="AP871" s="34">
        <v>16399.903312999999</v>
      </c>
      <c r="AQ871" s="34">
        <v>1472.1450000000004</v>
      </c>
      <c r="AR871" s="34">
        <v>-8581</v>
      </c>
      <c r="AS871" s="34">
        <v>0</v>
      </c>
    </row>
    <row r="872" spans="2:45" s="1" customFormat="1" ht="12.75" x14ac:dyDescent="0.2">
      <c r="B872" s="31" t="s">
        <v>3798</v>
      </c>
      <c r="C872" s="32" t="s">
        <v>166</v>
      </c>
      <c r="D872" s="31" t="s">
        <v>167</v>
      </c>
      <c r="E872" s="31" t="s">
        <v>13</v>
      </c>
      <c r="F872" s="31" t="s">
        <v>11</v>
      </c>
      <c r="G872" s="31" t="s">
        <v>18</v>
      </c>
      <c r="H872" s="31" t="s">
        <v>36</v>
      </c>
      <c r="I872" s="31" t="s">
        <v>10</v>
      </c>
      <c r="J872" s="31" t="s">
        <v>22</v>
      </c>
      <c r="K872" s="31" t="s">
        <v>168</v>
      </c>
      <c r="L872" s="33">
        <v>335</v>
      </c>
      <c r="M872" s="150">
        <v>29679.576692000002</v>
      </c>
      <c r="N872" s="34">
        <v>1259</v>
      </c>
      <c r="O872" s="34">
        <v>0</v>
      </c>
      <c r="P872" s="30">
        <v>29902.576692000002</v>
      </c>
      <c r="Q872" s="35">
        <v>670.99618899999996</v>
      </c>
      <c r="R872" s="36">
        <v>0</v>
      </c>
      <c r="S872" s="36">
        <v>119.08366742861716</v>
      </c>
      <c r="T872" s="36">
        <v>550.91633257138278</v>
      </c>
      <c r="U872" s="37">
        <v>670.00361297716529</v>
      </c>
      <c r="V872" s="38">
        <v>1340.9998019771651</v>
      </c>
      <c r="W872" s="34">
        <v>31243.576493977169</v>
      </c>
      <c r="X872" s="34">
        <v>223.28187642861667</v>
      </c>
      <c r="Y872" s="33">
        <v>31020.294617548552</v>
      </c>
      <c r="Z872" s="144">
        <v>0</v>
      </c>
      <c r="AA872" s="34">
        <v>1390.8746809516333</v>
      </c>
      <c r="AB872" s="34">
        <v>4139.8247110867487</v>
      </c>
      <c r="AC872" s="34">
        <v>2317.36</v>
      </c>
      <c r="AD872" s="34">
        <v>168.7459508999998</v>
      </c>
      <c r="AE872" s="34">
        <v>246.3</v>
      </c>
      <c r="AF872" s="34">
        <v>8263.105342938381</v>
      </c>
      <c r="AG872" s="136">
        <v>6218</v>
      </c>
      <c r="AH872" s="34">
        <v>6218</v>
      </c>
      <c r="AI872" s="34">
        <v>0</v>
      </c>
      <c r="AJ872" s="34">
        <v>0</v>
      </c>
      <c r="AK872" s="34">
        <v>0</v>
      </c>
      <c r="AL872" s="34">
        <v>6218</v>
      </c>
      <c r="AM872" s="34">
        <v>6218</v>
      </c>
      <c r="AN872" s="34">
        <v>0</v>
      </c>
      <c r="AO872" s="34">
        <v>29902.576692000002</v>
      </c>
      <c r="AP872" s="34">
        <v>29902.576692000002</v>
      </c>
      <c r="AQ872" s="34">
        <v>0</v>
      </c>
      <c r="AR872" s="34">
        <v>1259</v>
      </c>
      <c r="AS872" s="34">
        <v>0</v>
      </c>
    </row>
    <row r="873" spans="2:45" s="1" customFormat="1" ht="12.75" x14ac:dyDescent="0.2">
      <c r="B873" s="31" t="s">
        <v>3798</v>
      </c>
      <c r="C873" s="32" t="s">
        <v>1904</v>
      </c>
      <c r="D873" s="31" t="s">
        <v>1905</v>
      </c>
      <c r="E873" s="31" t="s">
        <v>13</v>
      </c>
      <c r="F873" s="31" t="s">
        <v>11</v>
      </c>
      <c r="G873" s="31" t="s">
        <v>18</v>
      </c>
      <c r="H873" s="31" t="s">
        <v>36</v>
      </c>
      <c r="I873" s="31" t="s">
        <v>10</v>
      </c>
      <c r="J873" s="31" t="s">
        <v>15</v>
      </c>
      <c r="K873" s="31" t="s">
        <v>1906</v>
      </c>
      <c r="L873" s="33">
        <v>56737</v>
      </c>
      <c r="M873" s="150">
        <v>2624236.3930789996</v>
      </c>
      <c r="N873" s="34">
        <v>-2902355</v>
      </c>
      <c r="O873" s="34">
        <v>1901966.1594998571</v>
      </c>
      <c r="P873" s="30">
        <v>770448.03238689946</v>
      </c>
      <c r="Q873" s="35">
        <v>212911.20751099999</v>
      </c>
      <c r="R873" s="36">
        <v>0</v>
      </c>
      <c r="S873" s="36">
        <v>82243.13723317445</v>
      </c>
      <c r="T873" s="36">
        <v>811995.72440930188</v>
      </c>
      <c r="U873" s="37">
        <v>894243.68382842781</v>
      </c>
      <c r="V873" s="38">
        <v>1107154.8913394278</v>
      </c>
      <c r="W873" s="34">
        <v>1877602.9237263273</v>
      </c>
      <c r="X873" s="34">
        <v>1144775.5469931322</v>
      </c>
      <c r="Y873" s="33">
        <v>732827.37673319492</v>
      </c>
      <c r="Z873" s="144">
        <v>0</v>
      </c>
      <c r="AA873" s="34">
        <v>228911.19232944527</v>
      </c>
      <c r="AB873" s="34">
        <v>505966.18168562202</v>
      </c>
      <c r="AC873" s="34">
        <v>237825.22</v>
      </c>
      <c r="AD873" s="34">
        <v>28196.630052492252</v>
      </c>
      <c r="AE873" s="34">
        <v>8033.88</v>
      </c>
      <c r="AF873" s="34">
        <v>1008933.1040675595</v>
      </c>
      <c r="AG873" s="136">
        <v>2407870</v>
      </c>
      <c r="AH873" s="34">
        <v>2550051.6393078999</v>
      </c>
      <c r="AI873" s="34">
        <v>120242</v>
      </c>
      <c r="AJ873" s="34">
        <v>262423.63930789998</v>
      </c>
      <c r="AK873" s="34">
        <v>142181.63930789998</v>
      </c>
      <c r="AL873" s="34">
        <v>2287628</v>
      </c>
      <c r="AM873" s="34">
        <v>2287628</v>
      </c>
      <c r="AN873" s="34">
        <v>0</v>
      </c>
      <c r="AO873" s="34">
        <v>770448.03238689946</v>
      </c>
      <c r="AP873" s="34">
        <v>628266.39307899948</v>
      </c>
      <c r="AQ873" s="34">
        <v>142181.63930789998</v>
      </c>
      <c r="AR873" s="34">
        <v>-2902355</v>
      </c>
      <c r="AS873" s="34">
        <v>0</v>
      </c>
    </row>
    <row r="874" spans="2:45" s="1" customFormat="1" ht="12.75" x14ac:dyDescent="0.2">
      <c r="B874" s="31" t="s">
        <v>3798</v>
      </c>
      <c r="C874" s="32" t="s">
        <v>72</v>
      </c>
      <c r="D874" s="31" t="s">
        <v>73</v>
      </c>
      <c r="E874" s="31" t="s">
        <v>13</v>
      </c>
      <c r="F874" s="31" t="s">
        <v>11</v>
      </c>
      <c r="G874" s="31" t="s">
        <v>18</v>
      </c>
      <c r="H874" s="31" t="s">
        <v>36</v>
      </c>
      <c r="I874" s="31" t="s">
        <v>10</v>
      </c>
      <c r="J874" s="31" t="s">
        <v>22</v>
      </c>
      <c r="K874" s="31" t="s">
        <v>74</v>
      </c>
      <c r="L874" s="33">
        <v>32</v>
      </c>
      <c r="M874" s="150">
        <v>8511.3990290000002</v>
      </c>
      <c r="N874" s="34">
        <v>-17976</v>
      </c>
      <c r="O874" s="34">
        <v>17419.599999999999</v>
      </c>
      <c r="P874" s="30">
        <v>-1658.2009710000002</v>
      </c>
      <c r="Q874" s="35">
        <v>0</v>
      </c>
      <c r="R874" s="36">
        <v>1658.2009710000002</v>
      </c>
      <c r="S874" s="36">
        <v>0</v>
      </c>
      <c r="T874" s="36">
        <v>15761.399028999998</v>
      </c>
      <c r="U874" s="37">
        <v>17419.693935249295</v>
      </c>
      <c r="V874" s="38">
        <v>17419.693935249295</v>
      </c>
      <c r="W874" s="34">
        <v>17419.693935249295</v>
      </c>
      <c r="X874" s="34">
        <v>17419.599999999999</v>
      </c>
      <c r="Y874" s="33">
        <v>9.393524929691921E-2</v>
      </c>
      <c r="Z874" s="144">
        <v>0</v>
      </c>
      <c r="AA874" s="34">
        <v>2105.587559647669</v>
      </c>
      <c r="AB874" s="34">
        <v>320.13360529326428</v>
      </c>
      <c r="AC874" s="34">
        <v>600</v>
      </c>
      <c r="AD874" s="34">
        <v>0</v>
      </c>
      <c r="AE874" s="34">
        <v>0</v>
      </c>
      <c r="AF874" s="34">
        <v>3025.7211649409332</v>
      </c>
      <c r="AG874" s="136">
        <v>7250</v>
      </c>
      <c r="AH874" s="34">
        <v>7806.4</v>
      </c>
      <c r="AI874" s="34">
        <v>0</v>
      </c>
      <c r="AJ874" s="34">
        <v>556.4</v>
      </c>
      <c r="AK874" s="34">
        <v>556.4</v>
      </c>
      <c r="AL874" s="34">
        <v>7250</v>
      </c>
      <c r="AM874" s="34">
        <v>7250</v>
      </c>
      <c r="AN874" s="34">
        <v>0</v>
      </c>
      <c r="AO874" s="34">
        <v>-1658.2009710000002</v>
      </c>
      <c r="AP874" s="34">
        <v>-2214.6009710000003</v>
      </c>
      <c r="AQ874" s="34">
        <v>556.40000000000009</v>
      </c>
      <c r="AR874" s="34">
        <v>-17976</v>
      </c>
      <c r="AS874" s="34">
        <v>0</v>
      </c>
    </row>
    <row r="875" spans="2:45" s="1" customFormat="1" ht="12.75" x14ac:dyDescent="0.2">
      <c r="B875" s="31" t="s">
        <v>3798</v>
      </c>
      <c r="C875" s="32" t="s">
        <v>2429</v>
      </c>
      <c r="D875" s="31" t="s">
        <v>2430</v>
      </c>
      <c r="E875" s="31" t="s">
        <v>13</v>
      </c>
      <c r="F875" s="31" t="s">
        <v>11</v>
      </c>
      <c r="G875" s="31" t="s">
        <v>18</v>
      </c>
      <c r="H875" s="31" t="s">
        <v>36</v>
      </c>
      <c r="I875" s="31" t="s">
        <v>10</v>
      </c>
      <c r="J875" s="31" t="s">
        <v>22</v>
      </c>
      <c r="K875" s="31" t="s">
        <v>2431</v>
      </c>
      <c r="L875" s="33">
        <v>711</v>
      </c>
      <c r="M875" s="150">
        <v>28740.992929</v>
      </c>
      <c r="N875" s="34">
        <v>-2709</v>
      </c>
      <c r="O875" s="34">
        <v>555.6636111309524</v>
      </c>
      <c r="P875" s="30">
        <v>34456.383929000003</v>
      </c>
      <c r="Q875" s="35">
        <v>1761.812058</v>
      </c>
      <c r="R875" s="36">
        <v>0</v>
      </c>
      <c r="S875" s="36">
        <v>1975.9034514293301</v>
      </c>
      <c r="T875" s="36">
        <v>-29.934241701155997</v>
      </c>
      <c r="U875" s="37">
        <v>1945.9797033734267</v>
      </c>
      <c r="V875" s="38">
        <v>3707.7917613734267</v>
      </c>
      <c r="W875" s="34">
        <v>38164.175690373428</v>
      </c>
      <c r="X875" s="34">
        <v>3704.8189714293258</v>
      </c>
      <c r="Y875" s="33">
        <v>34459.356718944102</v>
      </c>
      <c r="Z875" s="144">
        <v>0</v>
      </c>
      <c r="AA875" s="34">
        <v>660.78181772618404</v>
      </c>
      <c r="AB875" s="34">
        <v>4512.1566036380846</v>
      </c>
      <c r="AC875" s="34">
        <v>2980.31</v>
      </c>
      <c r="AD875" s="34">
        <v>330</v>
      </c>
      <c r="AE875" s="34">
        <v>3365.31</v>
      </c>
      <c r="AF875" s="34">
        <v>11848.558421364269</v>
      </c>
      <c r="AG875" s="136">
        <v>0</v>
      </c>
      <c r="AH875" s="34">
        <v>8424.3909999999996</v>
      </c>
      <c r="AI875" s="34">
        <v>0</v>
      </c>
      <c r="AJ875" s="34">
        <v>1470.1000000000001</v>
      </c>
      <c r="AK875" s="34">
        <v>1470.1000000000001</v>
      </c>
      <c r="AL875" s="34">
        <v>0</v>
      </c>
      <c r="AM875" s="34">
        <v>6954.2909999999993</v>
      </c>
      <c r="AN875" s="34">
        <v>6954.2909999999993</v>
      </c>
      <c r="AO875" s="34">
        <v>34456.383929000003</v>
      </c>
      <c r="AP875" s="34">
        <v>26031.992929000007</v>
      </c>
      <c r="AQ875" s="34">
        <v>8424.3910000000033</v>
      </c>
      <c r="AR875" s="34">
        <v>-2709</v>
      </c>
      <c r="AS875" s="34">
        <v>0</v>
      </c>
    </row>
    <row r="876" spans="2:45" s="1" customFormat="1" ht="12.75" x14ac:dyDescent="0.2">
      <c r="B876" s="31" t="s">
        <v>3798</v>
      </c>
      <c r="C876" s="32" t="s">
        <v>1455</v>
      </c>
      <c r="D876" s="31" t="s">
        <v>1456</v>
      </c>
      <c r="E876" s="31" t="s">
        <v>13</v>
      </c>
      <c r="F876" s="31" t="s">
        <v>11</v>
      </c>
      <c r="G876" s="31" t="s">
        <v>18</v>
      </c>
      <c r="H876" s="31" t="s">
        <v>36</v>
      </c>
      <c r="I876" s="31" t="s">
        <v>10</v>
      </c>
      <c r="J876" s="31" t="s">
        <v>22</v>
      </c>
      <c r="K876" s="31" t="s">
        <v>1457</v>
      </c>
      <c r="L876" s="33">
        <v>992</v>
      </c>
      <c r="M876" s="150">
        <v>26091.087893999997</v>
      </c>
      <c r="N876" s="34">
        <v>-35182</v>
      </c>
      <c r="O876" s="34">
        <v>22951.418759623299</v>
      </c>
      <c r="P876" s="30">
        <v>-1550.5121060000019</v>
      </c>
      <c r="Q876" s="35">
        <v>3146.943432</v>
      </c>
      <c r="R876" s="36">
        <v>1550.5121060000019</v>
      </c>
      <c r="S876" s="36">
        <v>1978.0097565721883</v>
      </c>
      <c r="T876" s="36">
        <v>18568.5368636233</v>
      </c>
      <c r="U876" s="37">
        <v>22097.177884656088</v>
      </c>
      <c r="V876" s="38">
        <v>25244.121316656088</v>
      </c>
      <c r="W876" s="34">
        <v>25244.121316656088</v>
      </c>
      <c r="X876" s="34">
        <v>25244.00215819549</v>
      </c>
      <c r="Y876" s="33">
        <v>0.11915846059855539</v>
      </c>
      <c r="Z876" s="144">
        <v>0</v>
      </c>
      <c r="AA876" s="34">
        <v>1517.8069879951381</v>
      </c>
      <c r="AB876" s="34">
        <v>4865.5954174832268</v>
      </c>
      <c r="AC876" s="34">
        <v>4158.18</v>
      </c>
      <c r="AD876" s="34">
        <v>325.39167149999997</v>
      </c>
      <c r="AE876" s="34">
        <v>80.72</v>
      </c>
      <c r="AF876" s="34">
        <v>10947.694076978365</v>
      </c>
      <c r="AG876" s="136">
        <v>23770</v>
      </c>
      <c r="AH876" s="34">
        <v>24629.4</v>
      </c>
      <c r="AI876" s="34">
        <v>942</v>
      </c>
      <c r="AJ876" s="34">
        <v>1801.4</v>
      </c>
      <c r="AK876" s="34">
        <v>859.40000000000009</v>
      </c>
      <c r="AL876" s="34">
        <v>22828</v>
      </c>
      <c r="AM876" s="34">
        <v>22828</v>
      </c>
      <c r="AN876" s="34">
        <v>0</v>
      </c>
      <c r="AO876" s="34">
        <v>-1550.5121060000019</v>
      </c>
      <c r="AP876" s="34">
        <v>-2409.912106000002</v>
      </c>
      <c r="AQ876" s="34">
        <v>859.40000000000009</v>
      </c>
      <c r="AR876" s="34">
        <v>-35182</v>
      </c>
      <c r="AS876" s="34">
        <v>0</v>
      </c>
    </row>
    <row r="877" spans="2:45" s="1" customFormat="1" ht="12.75" x14ac:dyDescent="0.2">
      <c r="B877" s="31" t="s">
        <v>3798</v>
      </c>
      <c r="C877" s="32" t="s">
        <v>405</v>
      </c>
      <c r="D877" s="31" t="s">
        <v>406</v>
      </c>
      <c r="E877" s="31" t="s">
        <v>13</v>
      </c>
      <c r="F877" s="31" t="s">
        <v>11</v>
      </c>
      <c r="G877" s="31" t="s">
        <v>18</v>
      </c>
      <c r="H877" s="31" t="s">
        <v>36</v>
      </c>
      <c r="I877" s="31" t="s">
        <v>10</v>
      </c>
      <c r="J877" s="31" t="s">
        <v>12</v>
      </c>
      <c r="K877" s="31" t="s">
        <v>407</v>
      </c>
      <c r="L877" s="33">
        <v>3373</v>
      </c>
      <c r="M877" s="150">
        <v>141035.79386599999</v>
      </c>
      <c r="N877" s="34">
        <v>-131024.7</v>
      </c>
      <c r="O877" s="34">
        <v>72563.389316794754</v>
      </c>
      <c r="P877" s="30">
        <v>165098.393866</v>
      </c>
      <c r="Q877" s="35">
        <v>8197.7840250000008</v>
      </c>
      <c r="R877" s="36">
        <v>0</v>
      </c>
      <c r="S877" s="36">
        <v>4060.8426491444166</v>
      </c>
      <c r="T877" s="36">
        <v>2685.1573508555834</v>
      </c>
      <c r="U877" s="37">
        <v>6746.036377826802</v>
      </c>
      <c r="V877" s="38">
        <v>14943.820402826803</v>
      </c>
      <c r="W877" s="34">
        <v>180042.21426882679</v>
      </c>
      <c r="X877" s="34">
        <v>7614.0799671444111</v>
      </c>
      <c r="Y877" s="33">
        <v>172428.13430168238</v>
      </c>
      <c r="Z877" s="144">
        <v>0</v>
      </c>
      <c r="AA877" s="34">
        <v>3747.1913461531094</v>
      </c>
      <c r="AB877" s="34">
        <v>20800.461326206452</v>
      </c>
      <c r="AC877" s="34">
        <v>14138.65</v>
      </c>
      <c r="AD877" s="34">
        <v>4427.6114319999997</v>
      </c>
      <c r="AE877" s="34">
        <v>0</v>
      </c>
      <c r="AF877" s="34">
        <v>43113.914104359559</v>
      </c>
      <c r="AG877" s="136">
        <v>194459</v>
      </c>
      <c r="AH877" s="34">
        <v>198469.3</v>
      </c>
      <c r="AI877" s="34">
        <v>0</v>
      </c>
      <c r="AJ877" s="34">
        <v>4010.3</v>
      </c>
      <c r="AK877" s="34">
        <v>4010.3</v>
      </c>
      <c r="AL877" s="34">
        <v>194459</v>
      </c>
      <c r="AM877" s="34">
        <v>194459</v>
      </c>
      <c r="AN877" s="34">
        <v>0</v>
      </c>
      <c r="AO877" s="34">
        <v>165098.393866</v>
      </c>
      <c r="AP877" s="34">
        <v>161088.09386600001</v>
      </c>
      <c r="AQ877" s="34">
        <v>4010.2999999999884</v>
      </c>
      <c r="AR877" s="34">
        <v>-134979</v>
      </c>
      <c r="AS877" s="34">
        <v>3954.3000000000029</v>
      </c>
    </row>
    <row r="878" spans="2:45" s="1" customFormat="1" ht="12.75" x14ac:dyDescent="0.2">
      <c r="B878" s="31" t="s">
        <v>3798</v>
      </c>
      <c r="C878" s="32" t="s">
        <v>3731</v>
      </c>
      <c r="D878" s="31" t="s">
        <v>3732</v>
      </c>
      <c r="E878" s="31" t="s">
        <v>13</v>
      </c>
      <c r="F878" s="31" t="s">
        <v>11</v>
      </c>
      <c r="G878" s="31" t="s">
        <v>18</v>
      </c>
      <c r="H878" s="31" t="s">
        <v>36</v>
      </c>
      <c r="I878" s="31" t="s">
        <v>10</v>
      </c>
      <c r="J878" s="31" t="s">
        <v>14</v>
      </c>
      <c r="K878" s="31" t="s">
        <v>3733</v>
      </c>
      <c r="L878" s="33">
        <v>5191</v>
      </c>
      <c r="M878" s="150">
        <v>131797.09802499998</v>
      </c>
      <c r="N878" s="34">
        <v>-83108.5</v>
      </c>
      <c r="O878" s="34">
        <v>13723.490063557259</v>
      </c>
      <c r="P878" s="30">
        <v>79288.598024999985</v>
      </c>
      <c r="Q878" s="35">
        <v>11666.162187</v>
      </c>
      <c r="R878" s="36">
        <v>0</v>
      </c>
      <c r="S878" s="36">
        <v>8125.8528445745487</v>
      </c>
      <c r="T878" s="36">
        <v>2256.1471554254513</v>
      </c>
      <c r="U878" s="37">
        <v>10382.055984968552</v>
      </c>
      <c r="V878" s="38">
        <v>22048.218171968554</v>
      </c>
      <c r="W878" s="34">
        <v>101336.81619696855</v>
      </c>
      <c r="X878" s="34">
        <v>15235.974083574547</v>
      </c>
      <c r="Y878" s="33">
        <v>86100.842113393999</v>
      </c>
      <c r="Z878" s="144">
        <v>0</v>
      </c>
      <c r="AA878" s="34">
        <v>16937.89884609744</v>
      </c>
      <c r="AB878" s="34">
        <v>38074.209330626829</v>
      </c>
      <c r="AC878" s="34">
        <v>21759.18</v>
      </c>
      <c r="AD878" s="34">
        <v>5719.3960299999999</v>
      </c>
      <c r="AE878" s="34">
        <v>134.93</v>
      </c>
      <c r="AF878" s="34">
        <v>82625.614206724276</v>
      </c>
      <c r="AG878" s="136">
        <v>130561</v>
      </c>
      <c r="AH878" s="34">
        <v>130561</v>
      </c>
      <c r="AI878" s="34">
        <v>34030</v>
      </c>
      <c r="AJ878" s="34">
        <v>34030</v>
      </c>
      <c r="AK878" s="34">
        <v>0</v>
      </c>
      <c r="AL878" s="34">
        <v>96531</v>
      </c>
      <c r="AM878" s="34">
        <v>96531</v>
      </c>
      <c r="AN878" s="34">
        <v>0</v>
      </c>
      <c r="AO878" s="34">
        <v>79288.598024999985</v>
      </c>
      <c r="AP878" s="34">
        <v>79288.598024999985</v>
      </c>
      <c r="AQ878" s="34">
        <v>0</v>
      </c>
      <c r="AR878" s="34">
        <v>-83108.5</v>
      </c>
      <c r="AS878" s="34">
        <v>0</v>
      </c>
    </row>
    <row r="879" spans="2:45" s="1" customFormat="1" ht="12.75" x14ac:dyDescent="0.2">
      <c r="B879" s="31" t="s">
        <v>3798</v>
      </c>
      <c r="C879" s="32" t="s">
        <v>3290</v>
      </c>
      <c r="D879" s="31" t="s">
        <v>3291</v>
      </c>
      <c r="E879" s="31" t="s">
        <v>13</v>
      </c>
      <c r="F879" s="31" t="s">
        <v>11</v>
      </c>
      <c r="G879" s="31" t="s">
        <v>18</v>
      </c>
      <c r="H879" s="31" t="s">
        <v>36</v>
      </c>
      <c r="I879" s="31" t="s">
        <v>10</v>
      </c>
      <c r="J879" s="31" t="s">
        <v>22</v>
      </c>
      <c r="K879" s="31" t="s">
        <v>3292</v>
      </c>
      <c r="L879" s="33">
        <v>834</v>
      </c>
      <c r="M879" s="150">
        <v>93762.840993999998</v>
      </c>
      <c r="N879" s="34">
        <v>-53123.1</v>
      </c>
      <c r="O879" s="34">
        <v>28741.51230625738</v>
      </c>
      <c r="P879" s="30">
        <v>61002.240994</v>
      </c>
      <c r="Q879" s="35">
        <v>5717.1137669999998</v>
      </c>
      <c r="R879" s="36">
        <v>0</v>
      </c>
      <c r="S879" s="36">
        <v>698.96340000026839</v>
      </c>
      <c r="T879" s="36">
        <v>969.03659999973161</v>
      </c>
      <c r="U879" s="37">
        <v>1668.0089946953908</v>
      </c>
      <c r="V879" s="38">
        <v>7385.1227616953911</v>
      </c>
      <c r="W879" s="34">
        <v>68387.363755695391</v>
      </c>
      <c r="X879" s="34">
        <v>1310.5563750002766</v>
      </c>
      <c r="Y879" s="33">
        <v>67076.807380695114</v>
      </c>
      <c r="Z879" s="144">
        <v>0</v>
      </c>
      <c r="AA879" s="34">
        <v>800.04607315145245</v>
      </c>
      <c r="AB879" s="34">
        <v>4257.5926276813298</v>
      </c>
      <c r="AC879" s="34">
        <v>5136.96</v>
      </c>
      <c r="AD879" s="34">
        <v>155</v>
      </c>
      <c r="AE879" s="34">
        <v>0</v>
      </c>
      <c r="AF879" s="34">
        <v>10349.598700832783</v>
      </c>
      <c r="AG879" s="136">
        <v>17077</v>
      </c>
      <c r="AH879" s="34">
        <v>23241.5</v>
      </c>
      <c r="AI879" s="34">
        <v>0</v>
      </c>
      <c r="AJ879" s="34">
        <v>6164.5</v>
      </c>
      <c r="AK879" s="34">
        <v>6164.5</v>
      </c>
      <c r="AL879" s="34">
        <v>17077</v>
      </c>
      <c r="AM879" s="34">
        <v>17077</v>
      </c>
      <c r="AN879" s="34">
        <v>0</v>
      </c>
      <c r="AO879" s="34">
        <v>61002.240994</v>
      </c>
      <c r="AP879" s="34">
        <v>54837.740994</v>
      </c>
      <c r="AQ879" s="34">
        <v>6164.4999999999927</v>
      </c>
      <c r="AR879" s="34">
        <v>-53123.1</v>
      </c>
      <c r="AS879" s="34">
        <v>0</v>
      </c>
    </row>
    <row r="880" spans="2:45" s="1" customFormat="1" ht="12.75" x14ac:dyDescent="0.2">
      <c r="B880" s="31" t="s">
        <v>3798</v>
      </c>
      <c r="C880" s="32" t="s">
        <v>69</v>
      </c>
      <c r="D880" s="31" t="s">
        <v>70</v>
      </c>
      <c r="E880" s="31" t="s">
        <v>13</v>
      </c>
      <c r="F880" s="31" t="s">
        <v>11</v>
      </c>
      <c r="G880" s="31" t="s">
        <v>18</v>
      </c>
      <c r="H880" s="31" t="s">
        <v>36</v>
      </c>
      <c r="I880" s="31" t="s">
        <v>10</v>
      </c>
      <c r="J880" s="31" t="s">
        <v>22</v>
      </c>
      <c r="K880" s="31" t="s">
        <v>71</v>
      </c>
      <c r="L880" s="33">
        <v>851</v>
      </c>
      <c r="M880" s="150">
        <v>28831.231679999997</v>
      </c>
      <c r="N880" s="34">
        <v>-24915</v>
      </c>
      <c r="O880" s="34">
        <v>12592.729083788081</v>
      </c>
      <c r="P880" s="30">
        <v>26734.231679999997</v>
      </c>
      <c r="Q880" s="35">
        <v>1143.6313640000001</v>
      </c>
      <c r="R880" s="36">
        <v>0</v>
      </c>
      <c r="S880" s="36">
        <v>0</v>
      </c>
      <c r="T880" s="36">
        <v>1702</v>
      </c>
      <c r="U880" s="37">
        <v>1702.0091780405007</v>
      </c>
      <c r="V880" s="38">
        <v>2845.6405420405008</v>
      </c>
      <c r="W880" s="34">
        <v>29579.872222040496</v>
      </c>
      <c r="X880" s="34">
        <v>-3.6379800000000002E-12</v>
      </c>
      <c r="Y880" s="33">
        <v>29579.8722220405</v>
      </c>
      <c r="Z880" s="144">
        <v>0</v>
      </c>
      <c r="AA880" s="34">
        <v>541.93264309091467</v>
      </c>
      <c r="AB880" s="34">
        <v>4712.6552303115559</v>
      </c>
      <c r="AC880" s="34">
        <v>3567.15</v>
      </c>
      <c r="AD880" s="34">
        <v>1167.6021568000001</v>
      </c>
      <c r="AE880" s="34">
        <v>0</v>
      </c>
      <c r="AF880" s="34">
        <v>9989.3400302024711</v>
      </c>
      <c r="AG880" s="136">
        <v>25171</v>
      </c>
      <c r="AH880" s="34">
        <v>26131</v>
      </c>
      <c r="AI880" s="34">
        <v>0</v>
      </c>
      <c r="AJ880" s="34">
        <v>960</v>
      </c>
      <c r="AK880" s="34">
        <v>960</v>
      </c>
      <c r="AL880" s="34">
        <v>25171</v>
      </c>
      <c r="AM880" s="34">
        <v>25171</v>
      </c>
      <c r="AN880" s="34">
        <v>0</v>
      </c>
      <c r="AO880" s="34">
        <v>26734.231679999997</v>
      </c>
      <c r="AP880" s="34">
        <v>25774.231679999997</v>
      </c>
      <c r="AQ880" s="34">
        <v>960</v>
      </c>
      <c r="AR880" s="34">
        <v>-24915</v>
      </c>
      <c r="AS880" s="34">
        <v>0</v>
      </c>
    </row>
    <row r="881" spans="2:45" s="1" customFormat="1" ht="12.75" x14ac:dyDescent="0.2">
      <c r="B881" s="31" t="s">
        <v>3798</v>
      </c>
      <c r="C881" s="32" t="s">
        <v>2300</v>
      </c>
      <c r="D881" s="31" t="s">
        <v>2301</v>
      </c>
      <c r="E881" s="31" t="s">
        <v>13</v>
      </c>
      <c r="F881" s="31" t="s">
        <v>11</v>
      </c>
      <c r="G881" s="31" t="s">
        <v>18</v>
      </c>
      <c r="H881" s="31" t="s">
        <v>36</v>
      </c>
      <c r="I881" s="31" t="s">
        <v>10</v>
      </c>
      <c r="J881" s="31" t="s">
        <v>15</v>
      </c>
      <c r="K881" s="31" t="s">
        <v>2302</v>
      </c>
      <c r="L881" s="33">
        <v>46957</v>
      </c>
      <c r="M881" s="150">
        <v>1972972.6263569999</v>
      </c>
      <c r="N881" s="34">
        <v>-1065646.2</v>
      </c>
      <c r="O881" s="34">
        <v>826333.83309367066</v>
      </c>
      <c r="P881" s="30">
        <v>457169.82635700004</v>
      </c>
      <c r="Q881" s="35">
        <v>161416.04605</v>
      </c>
      <c r="R881" s="36">
        <v>0</v>
      </c>
      <c r="S881" s="36">
        <v>69835.620104026821</v>
      </c>
      <c r="T881" s="36">
        <v>220915.09458190872</v>
      </c>
      <c r="U881" s="37">
        <v>290752.28256010415</v>
      </c>
      <c r="V881" s="38">
        <v>452168.32861010416</v>
      </c>
      <c r="W881" s="34">
        <v>909338.1549671042</v>
      </c>
      <c r="X881" s="34">
        <v>399795.91597269743</v>
      </c>
      <c r="Y881" s="33">
        <v>509542.23899440677</v>
      </c>
      <c r="Z881" s="144">
        <v>0</v>
      </c>
      <c r="AA881" s="34">
        <v>212988.63316079677</v>
      </c>
      <c r="AB881" s="34">
        <v>440308.18072823418</v>
      </c>
      <c r="AC881" s="34">
        <v>212865.59999999998</v>
      </c>
      <c r="AD881" s="34">
        <v>40379.120787319378</v>
      </c>
      <c r="AE881" s="34">
        <v>2245.81</v>
      </c>
      <c r="AF881" s="34">
        <v>908787.34467635036</v>
      </c>
      <c r="AG881" s="136">
        <v>855041</v>
      </c>
      <c r="AH881" s="34">
        <v>967731.4</v>
      </c>
      <c r="AI881" s="34">
        <v>80716</v>
      </c>
      <c r="AJ881" s="34">
        <v>193406.40000000002</v>
      </c>
      <c r="AK881" s="34">
        <v>112690.40000000002</v>
      </c>
      <c r="AL881" s="34">
        <v>774325</v>
      </c>
      <c r="AM881" s="34">
        <v>774325</v>
      </c>
      <c r="AN881" s="34">
        <v>0</v>
      </c>
      <c r="AO881" s="34">
        <v>457169.82635700004</v>
      </c>
      <c r="AP881" s="34">
        <v>344479.42635700002</v>
      </c>
      <c r="AQ881" s="34">
        <v>112690.40000000002</v>
      </c>
      <c r="AR881" s="34">
        <v>-1065646.2</v>
      </c>
      <c r="AS881" s="34">
        <v>0</v>
      </c>
    </row>
    <row r="882" spans="2:45" s="1" customFormat="1" ht="12.75" x14ac:dyDescent="0.2">
      <c r="B882" s="31" t="s">
        <v>3798</v>
      </c>
      <c r="C882" s="32" t="s">
        <v>38</v>
      </c>
      <c r="D882" s="31" t="s">
        <v>39</v>
      </c>
      <c r="E882" s="31" t="s">
        <v>13</v>
      </c>
      <c r="F882" s="31" t="s">
        <v>11</v>
      </c>
      <c r="G882" s="31" t="s">
        <v>18</v>
      </c>
      <c r="H882" s="31" t="s">
        <v>36</v>
      </c>
      <c r="I882" s="31" t="s">
        <v>10</v>
      </c>
      <c r="J882" s="31" t="s">
        <v>22</v>
      </c>
      <c r="K882" s="31" t="s">
        <v>40</v>
      </c>
      <c r="L882" s="33">
        <v>110</v>
      </c>
      <c r="M882" s="150">
        <v>26815.560287</v>
      </c>
      <c r="N882" s="34">
        <v>-6883</v>
      </c>
      <c r="O882" s="34">
        <v>5435.2688072659603</v>
      </c>
      <c r="P882" s="30">
        <v>22449.570287000002</v>
      </c>
      <c r="Q882" s="35">
        <v>609.83345199999997</v>
      </c>
      <c r="R882" s="36">
        <v>0</v>
      </c>
      <c r="S882" s="36">
        <v>0</v>
      </c>
      <c r="T882" s="36">
        <v>220</v>
      </c>
      <c r="U882" s="37">
        <v>220.00118635071101</v>
      </c>
      <c r="V882" s="38">
        <v>829.83463835071097</v>
      </c>
      <c r="W882" s="34">
        <v>23279.404925350715</v>
      </c>
      <c r="X882" s="34">
        <v>3.6379800000000002E-12</v>
      </c>
      <c r="Y882" s="33">
        <v>23279.404925350711</v>
      </c>
      <c r="Z882" s="144">
        <v>0</v>
      </c>
      <c r="AA882" s="34">
        <v>0.76635796376975984</v>
      </c>
      <c r="AB882" s="34">
        <v>2338.1336915909401</v>
      </c>
      <c r="AC882" s="34">
        <v>600</v>
      </c>
      <c r="AD882" s="34">
        <v>1253</v>
      </c>
      <c r="AE882" s="34">
        <v>72.25</v>
      </c>
      <c r="AF882" s="34">
        <v>4264.1500495547098</v>
      </c>
      <c r="AG882" s="136">
        <v>0</v>
      </c>
      <c r="AH882" s="34">
        <v>2517.0100000000002</v>
      </c>
      <c r="AI882" s="34">
        <v>0</v>
      </c>
      <c r="AJ882" s="34">
        <v>1441.1000000000001</v>
      </c>
      <c r="AK882" s="34">
        <v>1441.1000000000001</v>
      </c>
      <c r="AL882" s="34">
        <v>0</v>
      </c>
      <c r="AM882" s="34">
        <v>1075.9099999999999</v>
      </c>
      <c r="AN882" s="34">
        <v>1075.9099999999999</v>
      </c>
      <c r="AO882" s="34">
        <v>22449.570287000002</v>
      </c>
      <c r="AP882" s="34">
        <v>19932.560287000004</v>
      </c>
      <c r="AQ882" s="34">
        <v>2517.010000000002</v>
      </c>
      <c r="AR882" s="34">
        <v>-6883</v>
      </c>
      <c r="AS882" s="34">
        <v>0</v>
      </c>
    </row>
    <row r="883" spans="2:45" s="1" customFormat="1" ht="12.75" x14ac:dyDescent="0.2">
      <c r="B883" s="31" t="s">
        <v>3798</v>
      </c>
      <c r="C883" s="32" t="s">
        <v>1533</v>
      </c>
      <c r="D883" s="31" t="s">
        <v>1534</v>
      </c>
      <c r="E883" s="31" t="s">
        <v>13</v>
      </c>
      <c r="F883" s="31" t="s">
        <v>11</v>
      </c>
      <c r="G883" s="31" t="s">
        <v>18</v>
      </c>
      <c r="H883" s="31" t="s">
        <v>36</v>
      </c>
      <c r="I883" s="31" t="s">
        <v>10</v>
      </c>
      <c r="J883" s="31" t="s">
        <v>14</v>
      </c>
      <c r="K883" s="31" t="s">
        <v>1535</v>
      </c>
      <c r="L883" s="33">
        <v>6829</v>
      </c>
      <c r="M883" s="150">
        <v>304844.50016200001</v>
      </c>
      <c r="N883" s="34">
        <v>-352279</v>
      </c>
      <c r="O883" s="34">
        <v>200674.5577755913</v>
      </c>
      <c r="P883" s="30">
        <v>4000.8001620000141</v>
      </c>
      <c r="Q883" s="35">
        <v>23491.082725</v>
      </c>
      <c r="R883" s="36">
        <v>0</v>
      </c>
      <c r="S883" s="36">
        <v>7721.2533760029646</v>
      </c>
      <c r="T883" s="36">
        <v>159202.98540959129</v>
      </c>
      <c r="U883" s="37">
        <v>166925.13892509139</v>
      </c>
      <c r="V883" s="38">
        <v>190416.22165009141</v>
      </c>
      <c r="W883" s="34">
        <v>194417.02181209141</v>
      </c>
      <c r="X883" s="34">
        <v>194416.12167259428</v>
      </c>
      <c r="Y883" s="33">
        <v>0.90013949712738395</v>
      </c>
      <c r="Z883" s="144">
        <v>0</v>
      </c>
      <c r="AA883" s="34">
        <v>6464.8891368452987</v>
      </c>
      <c r="AB883" s="34">
        <v>36630.271229996113</v>
      </c>
      <c r="AC883" s="34">
        <v>28625.21</v>
      </c>
      <c r="AD883" s="34">
        <v>3731.7</v>
      </c>
      <c r="AE883" s="34">
        <v>0</v>
      </c>
      <c r="AF883" s="34">
        <v>75452.070366841406</v>
      </c>
      <c r="AG883" s="136">
        <v>132512.62</v>
      </c>
      <c r="AH883" s="34">
        <v>155210.82</v>
      </c>
      <c r="AI883" s="34">
        <v>1780</v>
      </c>
      <c r="AJ883" s="34">
        <v>24478.2</v>
      </c>
      <c r="AK883" s="34">
        <v>22698.2</v>
      </c>
      <c r="AL883" s="34">
        <v>130732.62</v>
      </c>
      <c r="AM883" s="34">
        <v>130732.62</v>
      </c>
      <c r="AN883" s="34">
        <v>0</v>
      </c>
      <c r="AO883" s="34">
        <v>4000.8001620000141</v>
      </c>
      <c r="AP883" s="34">
        <v>-18697.399837999987</v>
      </c>
      <c r="AQ883" s="34">
        <v>22698.2</v>
      </c>
      <c r="AR883" s="34">
        <v>-352279</v>
      </c>
      <c r="AS883" s="34">
        <v>0</v>
      </c>
    </row>
    <row r="884" spans="2:45" s="1" customFormat="1" ht="12.75" x14ac:dyDescent="0.2">
      <c r="B884" s="31" t="s">
        <v>3798</v>
      </c>
      <c r="C884" s="32" t="s">
        <v>351</v>
      </c>
      <c r="D884" s="31" t="s">
        <v>352</v>
      </c>
      <c r="E884" s="31" t="s">
        <v>13</v>
      </c>
      <c r="F884" s="31" t="s">
        <v>11</v>
      </c>
      <c r="G884" s="31" t="s">
        <v>18</v>
      </c>
      <c r="H884" s="31" t="s">
        <v>36</v>
      </c>
      <c r="I884" s="31" t="s">
        <v>10</v>
      </c>
      <c r="J884" s="31" t="s">
        <v>22</v>
      </c>
      <c r="K884" s="31" t="s">
        <v>353</v>
      </c>
      <c r="L884" s="33">
        <v>295</v>
      </c>
      <c r="M884" s="150">
        <v>8943.2217170000004</v>
      </c>
      <c r="N884" s="34">
        <v>174</v>
      </c>
      <c r="O884" s="34">
        <v>0</v>
      </c>
      <c r="P884" s="30">
        <v>9655.6167170000008</v>
      </c>
      <c r="Q884" s="35">
        <v>809.55242199999998</v>
      </c>
      <c r="R884" s="36">
        <v>0</v>
      </c>
      <c r="S884" s="36">
        <v>596.52230628594327</v>
      </c>
      <c r="T884" s="36">
        <v>-0.35248072982494705</v>
      </c>
      <c r="U884" s="37">
        <v>596.17304040382942</v>
      </c>
      <c r="V884" s="38">
        <v>1405.7254624038294</v>
      </c>
      <c r="W884" s="34">
        <v>11061.34217940383</v>
      </c>
      <c r="X884" s="34">
        <v>1118.4793242859432</v>
      </c>
      <c r="Y884" s="33">
        <v>9942.8628551178863</v>
      </c>
      <c r="Z884" s="144">
        <v>0</v>
      </c>
      <c r="AA884" s="34">
        <v>801.99127490771127</v>
      </c>
      <c r="AB884" s="34">
        <v>2270.1964687075647</v>
      </c>
      <c r="AC884" s="34">
        <v>1847.4499999999998</v>
      </c>
      <c r="AD884" s="34">
        <v>0</v>
      </c>
      <c r="AE884" s="34">
        <v>0</v>
      </c>
      <c r="AF884" s="34">
        <v>4919.6377436152761</v>
      </c>
      <c r="AG884" s="136">
        <v>0</v>
      </c>
      <c r="AH884" s="34">
        <v>2885.3949999999995</v>
      </c>
      <c r="AI884" s="34">
        <v>0</v>
      </c>
      <c r="AJ884" s="34">
        <v>0</v>
      </c>
      <c r="AK884" s="34">
        <v>0</v>
      </c>
      <c r="AL884" s="34">
        <v>0</v>
      </c>
      <c r="AM884" s="34">
        <v>2885.3949999999995</v>
      </c>
      <c r="AN884" s="34">
        <v>2885.3949999999995</v>
      </c>
      <c r="AO884" s="34">
        <v>9655.6167170000008</v>
      </c>
      <c r="AP884" s="34">
        <v>6770.2217170000013</v>
      </c>
      <c r="AQ884" s="34">
        <v>2885.3950000000004</v>
      </c>
      <c r="AR884" s="34">
        <v>174</v>
      </c>
      <c r="AS884" s="34">
        <v>0</v>
      </c>
    </row>
    <row r="885" spans="2:45" s="1" customFormat="1" ht="12.75" x14ac:dyDescent="0.2">
      <c r="B885" s="31" t="s">
        <v>3798</v>
      </c>
      <c r="C885" s="32" t="s">
        <v>1130</v>
      </c>
      <c r="D885" s="31" t="s">
        <v>1131</v>
      </c>
      <c r="E885" s="31" t="s">
        <v>13</v>
      </c>
      <c r="F885" s="31" t="s">
        <v>11</v>
      </c>
      <c r="G885" s="31" t="s">
        <v>18</v>
      </c>
      <c r="H885" s="31" t="s">
        <v>36</v>
      </c>
      <c r="I885" s="31" t="s">
        <v>10</v>
      </c>
      <c r="J885" s="31" t="s">
        <v>14</v>
      </c>
      <c r="K885" s="31" t="s">
        <v>1132</v>
      </c>
      <c r="L885" s="33">
        <v>7969</v>
      </c>
      <c r="M885" s="150">
        <v>232221.765571</v>
      </c>
      <c r="N885" s="34">
        <v>-241525</v>
      </c>
      <c r="O885" s="34">
        <v>209981.47589085368</v>
      </c>
      <c r="P885" s="30">
        <v>46061.1591281</v>
      </c>
      <c r="Q885" s="35">
        <v>14212.885706999999</v>
      </c>
      <c r="R885" s="36">
        <v>0</v>
      </c>
      <c r="S885" s="36">
        <v>11670.432065147339</v>
      </c>
      <c r="T885" s="36">
        <v>133415.13740931958</v>
      </c>
      <c r="U885" s="37">
        <v>145086.35184886918</v>
      </c>
      <c r="V885" s="38">
        <v>159299.23755586919</v>
      </c>
      <c r="W885" s="34">
        <v>205360.39668396919</v>
      </c>
      <c r="X885" s="34">
        <v>181801.11923490104</v>
      </c>
      <c r="Y885" s="33">
        <v>23559.277449068148</v>
      </c>
      <c r="Z885" s="144">
        <v>0</v>
      </c>
      <c r="AA885" s="34">
        <v>15831.510532087403</v>
      </c>
      <c r="AB885" s="34">
        <v>66090.078834746018</v>
      </c>
      <c r="AC885" s="34">
        <v>33403.760000000002</v>
      </c>
      <c r="AD885" s="34">
        <v>5287.8263336250002</v>
      </c>
      <c r="AE885" s="34">
        <v>78.430000000000007</v>
      </c>
      <c r="AF885" s="34">
        <v>120691.60570045841</v>
      </c>
      <c r="AG885" s="136">
        <v>83723</v>
      </c>
      <c r="AH885" s="34">
        <v>110825.3935571</v>
      </c>
      <c r="AI885" s="34">
        <v>0</v>
      </c>
      <c r="AJ885" s="34">
        <v>23222.1765571</v>
      </c>
      <c r="AK885" s="34">
        <v>23222.1765571</v>
      </c>
      <c r="AL885" s="34">
        <v>83723</v>
      </c>
      <c r="AM885" s="34">
        <v>87603.217000000004</v>
      </c>
      <c r="AN885" s="34">
        <v>3880.2170000000042</v>
      </c>
      <c r="AO885" s="34">
        <v>46061.1591281</v>
      </c>
      <c r="AP885" s="34">
        <v>18958.765570999996</v>
      </c>
      <c r="AQ885" s="34">
        <v>27102.393557100004</v>
      </c>
      <c r="AR885" s="34">
        <v>-241525</v>
      </c>
      <c r="AS885" s="34">
        <v>0</v>
      </c>
    </row>
    <row r="886" spans="2:45" s="1" customFormat="1" ht="12.75" x14ac:dyDescent="0.2">
      <c r="B886" s="31" t="s">
        <v>3798</v>
      </c>
      <c r="C886" s="32" t="s">
        <v>2531</v>
      </c>
      <c r="D886" s="31" t="s">
        <v>2532</v>
      </c>
      <c r="E886" s="31" t="s">
        <v>13</v>
      </c>
      <c r="F886" s="31" t="s">
        <v>11</v>
      </c>
      <c r="G886" s="31" t="s">
        <v>18</v>
      </c>
      <c r="H886" s="31" t="s">
        <v>36</v>
      </c>
      <c r="I886" s="31" t="s">
        <v>10</v>
      </c>
      <c r="J886" s="31" t="s">
        <v>22</v>
      </c>
      <c r="K886" s="31" t="s">
        <v>2533</v>
      </c>
      <c r="L886" s="33">
        <v>528</v>
      </c>
      <c r="M886" s="150">
        <v>58381.927049999998</v>
      </c>
      <c r="N886" s="34">
        <v>1338</v>
      </c>
      <c r="O886" s="34">
        <v>0</v>
      </c>
      <c r="P886" s="30">
        <v>65940.927049999998</v>
      </c>
      <c r="Q886" s="35">
        <v>2333.812586</v>
      </c>
      <c r="R886" s="36">
        <v>0</v>
      </c>
      <c r="S886" s="36">
        <v>96.665272000037135</v>
      </c>
      <c r="T886" s="36">
        <v>959.33472799996287</v>
      </c>
      <c r="U886" s="37">
        <v>1056.0056944834128</v>
      </c>
      <c r="V886" s="38">
        <v>3389.8182804834128</v>
      </c>
      <c r="W886" s="34">
        <v>69330.745330483405</v>
      </c>
      <c r="X886" s="34">
        <v>181.24738500003878</v>
      </c>
      <c r="Y886" s="33">
        <v>69149.497945483366</v>
      </c>
      <c r="Z886" s="144">
        <v>0</v>
      </c>
      <c r="AA886" s="34">
        <v>1162.0481123803529</v>
      </c>
      <c r="AB886" s="34">
        <v>3058.3270467461448</v>
      </c>
      <c r="AC886" s="34">
        <v>2213.2199999999998</v>
      </c>
      <c r="AD886" s="34">
        <v>1007</v>
      </c>
      <c r="AE886" s="34">
        <v>70.150000000000006</v>
      </c>
      <c r="AF886" s="34">
        <v>7510.7451591264962</v>
      </c>
      <c r="AG886" s="136">
        <v>9900</v>
      </c>
      <c r="AH886" s="34">
        <v>9900</v>
      </c>
      <c r="AI886" s="34">
        <v>0</v>
      </c>
      <c r="AJ886" s="34">
        <v>0</v>
      </c>
      <c r="AK886" s="34">
        <v>0</v>
      </c>
      <c r="AL886" s="34">
        <v>9900</v>
      </c>
      <c r="AM886" s="34">
        <v>9900</v>
      </c>
      <c r="AN886" s="34">
        <v>0</v>
      </c>
      <c r="AO886" s="34">
        <v>65940.927049999998</v>
      </c>
      <c r="AP886" s="34">
        <v>65940.927049999998</v>
      </c>
      <c r="AQ886" s="34">
        <v>0</v>
      </c>
      <c r="AR886" s="34">
        <v>1338</v>
      </c>
      <c r="AS886" s="34">
        <v>0</v>
      </c>
    </row>
    <row r="887" spans="2:45" s="1" customFormat="1" ht="12.75" x14ac:dyDescent="0.2">
      <c r="B887" s="31" t="s">
        <v>3798</v>
      </c>
      <c r="C887" s="32" t="s">
        <v>2294</v>
      </c>
      <c r="D887" s="31" t="s">
        <v>2295</v>
      </c>
      <c r="E887" s="31" t="s">
        <v>13</v>
      </c>
      <c r="F887" s="31" t="s">
        <v>11</v>
      </c>
      <c r="G887" s="31" t="s">
        <v>18</v>
      </c>
      <c r="H887" s="31" t="s">
        <v>36</v>
      </c>
      <c r="I887" s="31" t="s">
        <v>10</v>
      </c>
      <c r="J887" s="31" t="s">
        <v>12</v>
      </c>
      <c r="K887" s="31" t="s">
        <v>2296</v>
      </c>
      <c r="L887" s="33">
        <v>1455</v>
      </c>
      <c r="M887" s="150">
        <v>26470.384823000004</v>
      </c>
      <c r="N887" s="34">
        <v>-20968</v>
      </c>
      <c r="O887" s="34">
        <v>8457.6653706052984</v>
      </c>
      <c r="P887" s="30">
        <v>22958.634823</v>
      </c>
      <c r="Q887" s="35">
        <v>2078.641498</v>
      </c>
      <c r="R887" s="36">
        <v>0</v>
      </c>
      <c r="S887" s="36">
        <v>1186.4772297147415</v>
      </c>
      <c r="T887" s="36">
        <v>1723.5227702852585</v>
      </c>
      <c r="U887" s="37">
        <v>2910.0156921844045</v>
      </c>
      <c r="V887" s="38">
        <v>4988.6571901844045</v>
      </c>
      <c r="W887" s="34">
        <v>27947.292013184404</v>
      </c>
      <c r="X887" s="34">
        <v>2224.6448057147391</v>
      </c>
      <c r="Y887" s="33">
        <v>25722.647207469665</v>
      </c>
      <c r="Z887" s="144">
        <v>0</v>
      </c>
      <c r="AA887" s="34">
        <v>1222.8593097683295</v>
      </c>
      <c r="AB887" s="34">
        <v>12749.721653268811</v>
      </c>
      <c r="AC887" s="34">
        <v>6098.94</v>
      </c>
      <c r="AD887" s="34">
        <v>2500.602399975</v>
      </c>
      <c r="AE887" s="34">
        <v>0</v>
      </c>
      <c r="AF887" s="34">
        <v>22572.123363012139</v>
      </c>
      <c r="AG887" s="136">
        <v>8939</v>
      </c>
      <c r="AH887" s="34">
        <v>17456.25</v>
      </c>
      <c r="AI887" s="34">
        <v>0</v>
      </c>
      <c r="AJ887" s="34">
        <v>1174.8</v>
      </c>
      <c r="AK887" s="34">
        <v>1174.8</v>
      </c>
      <c r="AL887" s="34">
        <v>8939</v>
      </c>
      <c r="AM887" s="34">
        <v>16281.449999999999</v>
      </c>
      <c r="AN887" s="34">
        <v>7342.4499999999989</v>
      </c>
      <c r="AO887" s="34">
        <v>22958.634823</v>
      </c>
      <c r="AP887" s="34">
        <v>14441.384823000002</v>
      </c>
      <c r="AQ887" s="34">
        <v>8517.25</v>
      </c>
      <c r="AR887" s="34">
        <v>-20968</v>
      </c>
      <c r="AS887" s="34">
        <v>0</v>
      </c>
    </row>
    <row r="888" spans="2:45" s="1" customFormat="1" ht="12.75" x14ac:dyDescent="0.2">
      <c r="B888" s="31" t="s">
        <v>3798</v>
      </c>
      <c r="C888" s="32" t="s">
        <v>2537</v>
      </c>
      <c r="D888" s="31" t="s">
        <v>2538</v>
      </c>
      <c r="E888" s="31" t="s">
        <v>13</v>
      </c>
      <c r="F888" s="31" t="s">
        <v>11</v>
      </c>
      <c r="G888" s="31" t="s">
        <v>18</v>
      </c>
      <c r="H888" s="31" t="s">
        <v>36</v>
      </c>
      <c r="I888" s="31" t="s">
        <v>10</v>
      </c>
      <c r="J888" s="31" t="s">
        <v>15</v>
      </c>
      <c r="K888" s="31" t="s">
        <v>2539</v>
      </c>
      <c r="L888" s="33">
        <v>23284</v>
      </c>
      <c r="M888" s="150">
        <v>780010.80952499993</v>
      </c>
      <c r="N888" s="34">
        <v>-1200357</v>
      </c>
      <c r="O888" s="34">
        <v>789579.98464462499</v>
      </c>
      <c r="P888" s="30">
        <v>-5937.1095225000754</v>
      </c>
      <c r="Q888" s="35">
        <v>47429.548375999999</v>
      </c>
      <c r="R888" s="36">
        <v>5937.1095225000754</v>
      </c>
      <c r="S888" s="36">
        <v>23173.555219437469</v>
      </c>
      <c r="T888" s="36">
        <v>729337.50000412494</v>
      </c>
      <c r="U888" s="37">
        <v>758452.25468024204</v>
      </c>
      <c r="V888" s="38">
        <v>805881.80305624206</v>
      </c>
      <c r="W888" s="34">
        <v>805881.80305624206</v>
      </c>
      <c r="X888" s="34">
        <v>805877.7131220625</v>
      </c>
      <c r="Y888" s="33">
        <v>4.08993417955935</v>
      </c>
      <c r="Z888" s="144">
        <v>0</v>
      </c>
      <c r="AA888" s="34">
        <v>68843.7587800084</v>
      </c>
      <c r="AB888" s="34">
        <v>234597.07440288554</v>
      </c>
      <c r="AC888" s="34">
        <v>97599.85</v>
      </c>
      <c r="AD888" s="34">
        <v>20135.5279289875</v>
      </c>
      <c r="AE888" s="34">
        <v>4558.25</v>
      </c>
      <c r="AF888" s="34">
        <v>425734.46111188142</v>
      </c>
      <c r="AG888" s="136">
        <v>409049</v>
      </c>
      <c r="AH888" s="34">
        <v>487050.08095249999</v>
      </c>
      <c r="AI888" s="34">
        <v>0</v>
      </c>
      <c r="AJ888" s="34">
        <v>78001.080952499993</v>
      </c>
      <c r="AK888" s="34">
        <v>78001.080952499993</v>
      </c>
      <c r="AL888" s="34">
        <v>409049</v>
      </c>
      <c r="AM888" s="34">
        <v>409049</v>
      </c>
      <c r="AN888" s="34">
        <v>0</v>
      </c>
      <c r="AO888" s="34">
        <v>-5937.1095225000754</v>
      </c>
      <c r="AP888" s="34">
        <v>-83938.190475000069</v>
      </c>
      <c r="AQ888" s="34">
        <v>78001.080952499993</v>
      </c>
      <c r="AR888" s="34">
        <v>-1452551</v>
      </c>
      <c r="AS888" s="34">
        <v>252194</v>
      </c>
    </row>
    <row r="889" spans="2:45" s="1" customFormat="1" ht="12.75" x14ac:dyDescent="0.2">
      <c r="B889" s="31" t="s">
        <v>3798</v>
      </c>
      <c r="C889" s="32" t="s">
        <v>992</v>
      </c>
      <c r="D889" s="31" t="s">
        <v>993</v>
      </c>
      <c r="E889" s="31" t="s">
        <v>13</v>
      </c>
      <c r="F889" s="31" t="s">
        <v>11</v>
      </c>
      <c r="G889" s="31" t="s">
        <v>18</v>
      </c>
      <c r="H889" s="31" t="s">
        <v>36</v>
      </c>
      <c r="I889" s="31" t="s">
        <v>10</v>
      </c>
      <c r="J889" s="31" t="s">
        <v>22</v>
      </c>
      <c r="K889" s="31" t="s">
        <v>994</v>
      </c>
      <c r="L889" s="33">
        <v>764</v>
      </c>
      <c r="M889" s="150">
        <v>73765.077313000002</v>
      </c>
      <c r="N889" s="34">
        <v>-19877</v>
      </c>
      <c r="O889" s="34">
        <v>8552.8888067208645</v>
      </c>
      <c r="P889" s="30">
        <v>56583.961313</v>
      </c>
      <c r="Q889" s="35">
        <v>6065.8637330000001</v>
      </c>
      <c r="R889" s="36">
        <v>0</v>
      </c>
      <c r="S889" s="36">
        <v>1226.9436960004712</v>
      </c>
      <c r="T889" s="36">
        <v>301.05630399952884</v>
      </c>
      <c r="U889" s="37">
        <v>1528.0082397449385</v>
      </c>
      <c r="V889" s="38">
        <v>7593.8719727449388</v>
      </c>
      <c r="W889" s="34">
        <v>64177.833285744942</v>
      </c>
      <c r="X889" s="34">
        <v>2300.5194300004732</v>
      </c>
      <c r="Y889" s="33">
        <v>61877.313855744469</v>
      </c>
      <c r="Z889" s="144">
        <v>0</v>
      </c>
      <c r="AA889" s="34">
        <v>1100.4824515677021</v>
      </c>
      <c r="AB889" s="34">
        <v>3777.6305680850778</v>
      </c>
      <c r="AC889" s="34">
        <v>3202.47</v>
      </c>
      <c r="AD889" s="34">
        <v>0</v>
      </c>
      <c r="AE889" s="34">
        <v>0</v>
      </c>
      <c r="AF889" s="34">
        <v>8080.5830196527804</v>
      </c>
      <c r="AG889" s="136">
        <v>0</v>
      </c>
      <c r="AH889" s="34">
        <v>8494.884</v>
      </c>
      <c r="AI889" s="34">
        <v>0</v>
      </c>
      <c r="AJ889" s="34">
        <v>1022.2</v>
      </c>
      <c r="AK889" s="34">
        <v>1022.2</v>
      </c>
      <c r="AL889" s="34">
        <v>0</v>
      </c>
      <c r="AM889" s="34">
        <v>7472.6839999999993</v>
      </c>
      <c r="AN889" s="34">
        <v>7472.6839999999993</v>
      </c>
      <c r="AO889" s="34">
        <v>56583.961313</v>
      </c>
      <c r="AP889" s="34">
        <v>48089.077313000002</v>
      </c>
      <c r="AQ889" s="34">
        <v>8494.8839999999982</v>
      </c>
      <c r="AR889" s="34">
        <v>-19877</v>
      </c>
      <c r="AS889" s="34">
        <v>0</v>
      </c>
    </row>
    <row r="890" spans="2:45" s="1" customFormat="1" ht="12.75" x14ac:dyDescent="0.2">
      <c r="B890" s="31" t="s">
        <v>3798</v>
      </c>
      <c r="C890" s="32" t="s">
        <v>2309</v>
      </c>
      <c r="D890" s="31" t="s">
        <v>2310</v>
      </c>
      <c r="E890" s="31" t="s">
        <v>13</v>
      </c>
      <c r="F890" s="31" t="s">
        <v>11</v>
      </c>
      <c r="G890" s="31" t="s">
        <v>18</v>
      </c>
      <c r="H890" s="31" t="s">
        <v>36</v>
      </c>
      <c r="I890" s="31" t="s">
        <v>10</v>
      </c>
      <c r="J890" s="31" t="s">
        <v>12</v>
      </c>
      <c r="K890" s="31" t="s">
        <v>2311</v>
      </c>
      <c r="L890" s="33">
        <v>1167</v>
      </c>
      <c r="M890" s="150">
        <v>66045.891822999998</v>
      </c>
      <c r="N890" s="34">
        <v>-78957</v>
      </c>
      <c r="O890" s="34">
        <v>29224.944833080739</v>
      </c>
      <c r="P890" s="30">
        <v>69173.791822999992</v>
      </c>
      <c r="Q890" s="35">
        <v>4008.1462259999998</v>
      </c>
      <c r="R890" s="36">
        <v>0</v>
      </c>
      <c r="S890" s="36">
        <v>844.77032571461018</v>
      </c>
      <c r="T890" s="36">
        <v>1489.2296742853898</v>
      </c>
      <c r="U890" s="37">
        <v>2334.0125861025431</v>
      </c>
      <c r="V890" s="38">
        <v>6342.1588121025434</v>
      </c>
      <c r="W890" s="34">
        <v>75515.950635102534</v>
      </c>
      <c r="X890" s="34">
        <v>1583.9443607146095</v>
      </c>
      <c r="Y890" s="33">
        <v>73932.006274387924</v>
      </c>
      <c r="Z890" s="144">
        <v>0</v>
      </c>
      <c r="AA890" s="34">
        <v>2064.9943557205625</v>
      </c>
      <c r="AB890" s="34">
        <v>7796.652393668176</v>
      </c>
      <c r="AC890" s="34">
        <v>4891.7299999999996</v>
      </c>
      <c r="AD890" s="34">
        <v>916</v>
      </c>
      <c r="AE890" s="34">
        <v>0</v>
      </c>
      <c r="AF890" s="34">
        <v>15669.376749388739</v>
      </c>
      <c r="AG890" s="136">
        <v>99578</v>
      </c>
      <c r="AH890" s="34">
        <v>100637.9</v>
      </c>
      <c r="AI890" s="34">
        <v>330</v>
      </c>
      <c r="AJ890" s="34">
        <v>1389.9</v>
      </c>
      <c r="AK890" s="34">
        <v>1059.9000000000001</v>
      </c>
      <c r="AL890" s="34">
        <v>99248</v>
      </c>
      <c r="AM890" s="34">
        <v>99248</v>
      </c>
      <c r="AN890" s="34">
        <v>0</v>
      </c>
      <c r="AO890" s="34">
        <v>69173.791822999992</v>
      </c>
      <c r="AP890" s="34">
        <v>68113.891822999998</v>
      </c>
      <c r="AQ890" s="34">
        <v>1059.8999999999942</v>
      </c>
      <c r="AR890" s="34">
        <v>-78957</v>
      </c>
      <c r="AS890" s="34">
        <v>0</v>
      </c>
    </row>
    <row r="891" spans="2:45" s="1" customFormat="1" ht="12.75" x14ac:dyDescent="0.2">
      <c r="B891" s="31" t="s">
        <v>3798</v>
      </c>
      <c r="C891" s="32" t="s">
        <v>3626</v>
      </c>
      <c r="D891" s="31" t="s">
        <v>3627</v>
      </c>
      <c r="E891" s="31" t="s">
        <v>13</v>
      </c>
      <c r="F891" s="31" t="s">
        <v>11</v>
      </c>
      <c r="G891" s="31" t="s">
        <v>18</v>
      </c>
      <c r="H891" s="31" t="s">
        <v>36</v>
      </c>
      <c r="I891" s="31" t="s">
        <v>10</v>
      </c>
      <c r="J891" s="31" t="s">
        <v>22</v>
      </c>
      <c r="K891" s="31" t="s">
        <v>3628</v>
      </c>
      <c r="L891" s="33">
        <v>912</v>
      </c>
      <c r="M891" s="150">
        <v>20738.802619000002</v>
      </c>
      <c r="N891" s="34">
        <v>-21012</v>
      </c>
      <c r="O891" s="34">
        <v>1872.2623617623467</v>
      </c>
      <c r="P891" s="30">
        <v>5319.6828809000035</v>
      </c>
      <c r="Q891" s="35">
        <v>2173.795603</v>
      </c>
      <c r="R891" s="36">
        <v>0</v>
      </c>
      <c r="S891" s="36">
        <v>1407.0492662862546</v>
      </c>
      <c r="T891" s="36">
        <v>416.95073371374542</v>
      </c>
      <c r="U891" s="37">
        <v>1824.009835925895</v>
      </c>
      <c r="V891" s="38">
        <v>3997.805438925895</v>
      </c>
      <c r="W891" s="34">
        <v>9317.4883198258976</v>
      </c>
      <c r="X891" s="34">
        <v>2638.2173742862524</v>
      </c>
      <c r="Y891" s="33">
        <v>6679.2709455396453</v>
      </c>
      <c r="Z891" s="144">
        <v>0</v>
      </c>
      <c r="AA891" s="34">
        <v>1261.7383177537238</v>
      </c>
      <c r="AB891" s="34">
        <v>4747.8513357230104</v>
      </c>
      <c r="AC891" s="34">
        <v>3822.84</v>
      </c>
      <c r="AD891" s="34">
        <v>188.90188143750001</v>
      </c>
      <c r="AE891" s="34">
        <v>0</v>
      </c>
      <c r="AF891" s="34">
        <v>10021.331534914234</v>
      </c>
      <c r="AG891" s="136">
        <v>17334</v>
      </c>
      <c r="AH891" s="34">
        <v>19407.880261900002</v>
      </c>
      <c r="AI891" s="34">
        <v>0</v>
      </c>
      <c r="AJ891" s="34">
        <v>2073.8802619000003</v>
      </c>
      <c r="AK891" s="34">
        <v>2073.8802619000003</v>
      </c>
      <c r="AL891" s="34">
        <v>17334</v>
      </c>
      <c r="AM891" s="34">
        <v>17334</v>
      </c>
      <c r="AN891" s="34">
        <v>0</v>
      </c>
      <c r="AO891" s="34">
        <v>5319.6828809000035</v>
      </c>
      <c r="AP891" s="34">
        <v>3245.8026190000032</v>
      </c>
      <c r="AQ891" s="34">
        <v>2073.8802618999998</v>
      </c>
      <c r="AR891" s="34">
        <v>-23681</v>
      </c>
      <c r="AS891" s="34">
        <v>2669</v>
      </c>
    </row>
    <row r="892" spans="2:45" s="1" customFormat="1" ht="12.75" x14ac:dyDescent="0.2">
      <c r="B892" s="31" t="s">
        <v>3798</v>
      </c>
      <c r="C892" s="32" t="s">
        <v>2396</v>
      </c>
      <c r="D892" s="31" t="s">
        <v>2397</v>
      </c>
      <c r="E892" s="31" t="s">
        <v>13</v>
      </c>
      <c r="F892" s="31" t="s">
        <v>11</v>
      </c>
      <c r="G892" s="31" t="s">
        <v>18</v>
      </c>
      <c r="H892" s="31" t="s">
        <v>36</v>
      </c>
      <c r="I892" s="31" t="s">
        <v>10</v>
      </c>
      <c r="J892" s="31" t="s">
        <v>12</v>
      </c>
      <c r="K892" s="31" t="s">
        <v>2398</v>
      </c>
      <c r="L892" s="33">
        <v>3319</v>
      </c>
      <c r="M892" s="150">
        <v>283549.23959299998</v>
      </c>
      <c r="N892" s="34">
        <v>-127677.76999999999</v>
      </c>
      <c r="O892" s="34">
        <v>96662.029438069934</v>
      </c>
      <c r="P892" s="30">
        <v>194712.46959299999</v>
      </c>
      <c r="Q892" s="35">
        <v>2132.4751489999999</v>
      </c>
      <c r="R892" s="36">
        <v>0</v>
      </c>
      <c r="S892" s="36">
        <v>0</v>
      </c>
      <c r="T892" s="36">
        <v>6638</v>
      </c>
      <c r="U892" s="37">
        <v>6638.0357954364536</v>
      </c>
      <c r="V892" s="38">
        <v>8770.5109444364534</v>
      </c>
      <c r="W892" s="34">
        <v>203482.98053743644</v>
      </c>
      <c r="X892" s="34">
        <v>0</v>
      </c>
      <c r="Y892" s="33">
        <v>203482.98053743644</v>
      </c>
      <c r="Z892" s="144">
        <v>12165.063928301608</v>
      </c>
      <c r="AA892" s="34">
        <v>10594.541336329145</v>
      </c>
      <c r="AB892" s="34">
        <v>38866.407720396935</v>
      </c>
      <c r="AC892" s="34">
        <v>13912.3</v>
      </c>
      <c r="AD892" s="34">
        <v>8415.5861078124999</v>
      </c>
      <c r="AE892" s="34">
        <v>5350.49</v>
      </c>
      <c r="AF892" s="34">
        <v>89304.389092840196</v>
      </c>
      <c r="AG892" s="136">
        <v>71104</v>
      </c>
      <c r="AH892" s="34">
        <v>74104</v>
      </c>
      <c r="AI892" s="34">
        <v>0</v>
      </c>
      <c r="AJ892" s="34">
        <v>3000</v>
      </c>
      <c r="AK892" s="34">
        <v>3000</v>
      </c>
      <c r="AL892" s="34">
        <v>71104</v>
      </c>
      <c r="AM892" s="34">
        <v>71104</v>
      </c>
      <c r="AN892" s="34">
        <v>0</v>
      </c>
      <c r="AO892" s="34">
        <v>194712.46959299999</v>
      </c>
      <c r="AP892" s="34">
        <v>191712.46959299999</v>
      </c>
      <c r="AQ892" s="34">
        <v>3000</v>
      </c>
      <c r="AR892" s="34">
        <v>-127677.76999999999</v>
      </c>
      <c r="AS892" s="34">
        <v>0</v>
      </c>
    </row>
    <row r="893" spans="2:45" s="1" customFormat="1" ht="12.75" x14ac:dyDescent="0.2">
      <c r="B893" s="31" t="s">
        <v>3798</v>
      </c>
      <c r="C893" s="32" t="s">
        <v>3257</v>
      </c>
      <c r="D893" s="31" t="s">
        <v>3258</v>
      </c>
      <c r="E893" s="31" t="s">
        <v>13</v>
      </c>
      <c r="F893" s="31" t="s">
        <v>11</v>
      </c>
      <c r="G893" s="31" t="s">
        <v>18</v>
      </c>
      <c r="H893" s="31" t="s">
        <v>36</v>
      </c>
      <c r="I893" s="31" t="s">
        <v>10</v>
      </c>
      <c r="J893" s="31" t="s">
        <v>12</v>
      </c>
      <c r="K893" s="31" t="s">
        <v>3259</v>
      </c>
      <c r="L893" s="33">
        <v>1181</v>
      </c>
      <c r="M893" s="150">
        <v>31421.814833000004</v>
      </c>
      <c r="N893" s="34">
        <v>-35155</v>
      </c>
      <c r="O893" s="34">
        <v>2757.5441860761402</v>
      </c>
      <c r="P893" s="30">
        <v>15780.996316300007</v>
      </c>
      <c r="Q893" s="35">
        <v>2865.2626489999998</v>
      </c>
      <c r="R893" s="36">
        <v>0</v>
      </c>
      <c r="S893" s="36">
        <v>1572.1556045720324</v>
      </c>
      <c r="T893" s="36">
        <v>789.84439542796758</v>
      </c>
      <c r="U893" s="37">
        <v>2362.0127370926334</v>
      </c>
      <c r="V893" s="38">
        <v>5227.2753860926332</v>
      </c>
      <c r="W893" s="34">
        <v>21008.271702392638</v>
      </c>
      <c r="X893" s="34">
        <v>2947.7917585720279</v>
      </c>
      <c r="Y893" s="33">
        <v>18060.47994382061</v>
      </c>
      <c r="Z893" s="144">
        <v>0</v>
      </c>
      <c r="AA893" s="34">
        <v>2201.8471751016596</v>
      </c>
      <c r="AB893" s="34">
        <v>10238.427890020386</v>
      </c>
      <c r="AC893" s="34">
        <v>4950.41</v>
      </c>
      <c r="AD893" s="34">
        <v>373.19115545</v>
      </c>
      <c r="AE893" s="34">
        <v>0</v>
      </c>
      <c r="AF893" s="34">
        <v>17763.876220572045</v>
      </c>
      <c r="AG893" s="136">
        <v>39957</v>
      </c>
      <c r="AH893" s="34">
        <v>42930.181483300003</v>
      </c>
      <c r="AI893" s="34">
        <v>169</v>
      </c>
      <c r="AJ893" s="34">
        <v>3142.1814833000008</v>
      </c>
      <c r="AK893" s="34">
        <v>2973.1814833000008</v>
      </c>
      <c r="AL893" s="34">
        <v>39788</v>
      </c>
      <c r="AM893" s="34">
        <v>39788</v>
      </c>
      <c r="AN893" s="34">
        <v>0</v>
      </c>
      <c r="AO893" s="34">
        <v>15780.996316300007</v>
      </c>
      <c r="AP893" s="34">
        <v>12807.814833000006</v>
      </c>
      <c r="AQ893" s="34">
        <v>2973.1814833000026</v>
      </c>
      <c r="AR893" s="34">
        <v>-35155</v>
      </c>
      <c r="AS893" s="34">
        <v>0</v>
      </c>
    </row>
    <row r="894" spans="2:45" s="1" customFormat="1" ht="12.75" x14ac:dyDescent="0.2">
      <c r="B894" s="31" t="s">
        <v>3798</v>
      </c>
      <c r="C894" s="32" t="s">
        <v>852</v>
      </c>
      <c r="D894" s="31" t="s">
        <v>853</v>
      </c>
      <c r="E894" s="31" t="s">
        <v>13</v>
      </c>
      <c r="F894" s="31" t="s">
        <v>11</v>
      </c>
      <c r="G894" s="31" t="s">
        <v>18</v>
      </c>
      <c r="H894" s="31" t="s">
        <v>36</v>
      </c>
      <c r="I894" s="31" t="s">
        <v>10</v>
      </c>
      <c r="J894" s="31" t="s">
        <v>22</v>
      </c>
      <c r="K894" s="31" t="s">
        <v>854</v>
      </c>
      <c r="L894" s="33">
        <v>851</v>
      </c>
      <c r="M894" s="150">
        <v>30994.017909999999</v>
      </c>
      <c r="N894" s="34">
        <v>-16826</v>
      </c>
      <c r="O894" s="34">
        <v>13130.995418092931</v>
      </c>
      <c r="P894" s="30">
        <v>18975.317909999998</v>
      </c>
      <c r="Q894" s="35">
        <v>2929.3507450000002</v>
      </c>
      <c r="R894" s="36">
        <v>0</v>
      </c>
      <c r="S894" s="36">
        <v>2285.1958331437349</v>
      </c>
      <c r="T894" s="36">
        <v>-31.51727071456753</v>
      </c>
      <c r="U894" s="37">
        <v>2253.6907153980987</v>
      </c>
      <c r="V894" s="38">
        <v>5183.0414603980989</v>
      </c>
      <c r="W894" s="34">
        <v>24158.359370398095</v>
      </c>
      <c r="X894" s="34">
        <v>4284.7421871437327</v>
      </c>
      <c r="Y894" s="33">
        <v>19873.617183254362</v>
      </c>
      <c r="Z894" s="144">
        <v>0</v>
      </c>
      <c r="AA894" s="34">
        <v>1295.0570471564404</v>
      </c>
      <c r="AB894" s="34">
        <v>4200.8498320044428</v>
      </c>
      <c r="AC894" s="34">
        <v>3567.15</v>
      </c>
      <c r="AD894" s="34">
        <v>221.15506039999997</v>
      </c>
      <c r="AE894" s="34">
        <v>0</v>
      </c>
      <c r="AF894" s="34">
        <v>9284.2119395608843</v>
      </c>
      <c r="AG894" s="136">
        <v>10469</v>
      </c>
      <c r="AH894" s="34">
        <v>11251.3</v>
      </c>
      <c r="AI894" s="34">
        <v>449</v>
      </c>
      <c r="AJ894" s="34">
        <v>1231.3000000000002</v>
      </c>
      <c r="AK894" s="34">
        <v>782.30000000000018</v>
      </c>
      <c r="AL894" s="34">
        <v>10020</v>
      </c>
      <c r="AM894" s="34">
        <v>10020</v>
      </c>
      <c r="AN894" s="34">
        <v>0</v>
      </c>
      <c r="AO894" s="34">
        <v>18975.317909999998</v>
      </c>
      <c r="AP894" s="34">
        <v>18193.017909999999</v>
      </c>
      <c r="AQ894" s="34">
        <v>782.29999999999927</v>
      </c>
      <c r="AR894" s="34">
        <v>-16826</v>
      </c>
      <c r="AS894" s="34">
        <v>0</v>
      </c>
    </row>
    <row r="895" spans="2:45" s="1" customFormat="1" ht="12.75" x14ac:dyDescent="0.2">
      <c r="B895" s="31" t="s">
        <v>3798</v>
      </c>
      <c r="C895" s="32" t="s">
        <v>2420</v>
      </c>
      <c r="D895" s="31" t="s">
        <v>2421</v>
      </c>
      <c r="E895" s="31" t="s">
        <v>13</v>
      </c>
      <c r="F895" s="31" t="s">
        <v>11</v>
      </c>
      <c r="G895" s="31" t="s">
        <v>18</v>
      </c>
      <c r="H895" s="31" t="s">
        <v>36</v>
      </c>
      <c r="I895" s="31" t="s">
        <v>10</v>
      </c>
      <c r="J895" s="31" t="s">
        <v>12</v>
      </c>
      <c r="K895" s="31" t="s">
        <v>2422</v>
      </c>
      <c r="L895" s="33">
        <v>2038</v>
      </c>
      <c r="M895" s="150">
        <v>93641.247601999989</v>
      </c>
      <c r="N895" s="34">
        <v>-81727.25</v>
      </c>
      <c r="O895" s="34">
        <v>62214.439148415862</v>
      </c>
      <c r="P895" s="30">
        <v>18293.497601999989</v>
      </c>
      <c r="Q895" s="35">
        <v>6647.5436589999999</v>
      </c>
      <c r="R895" s="36">
        <v>0</v>
      </c>
      <c r="S895" s="36">
        <v>1912.8158217150205</v>
      </c>
      <c r="T895" s="36">
        <v>32257.896610586366</v>
      </c>
      <c r="U895" s="37">
        <v>34170.896697978613</v>
      </c>
      <c r="V895" s="38">
        <v>40818.440356978615</v>
      </c>
      <c r="W895" s="34">
        <v>59111.937958978604</v>
      </c>
      <c r="X895" s="34">
        <v>42533.641397130894</v>
      </c>
      <c r="Y895" s="33">
        <v>16578.29656184771</v>
      </c>
      <c r="Z895" s="144">
        <v>0</v>
      </c>
      <c r="AA895" s="34">
        <v>2747.2733193433692</v>
      </c>
      <c r="AB895" s="34">
        <v>14553.978889931188</v>
      </c>
      <c r="AC895" s="34">
        <v>8542.7099999999991</v>
      </c>
      <c r="AD895" s="34">
        <v>2630.5</v>
      </c>
      <c r="AE895" s="34">
        <v>0</v>
      </c>
      <c r="AF895" s="34">
        <v>28474.462209274556</v>
      </c>
      <c r="AG895" s="136">
        <v>40157</v>
      </c>
      <c r="AH895" s="34">
        <v>42299.5</v>
      </c>
      <c r="AI895" s="34">
        <v>0</v>
      </c>
      <c r="AJ895" s="34">
        <v>2142.5</v>
      </c>
      <c r="AK895" s="34">
        <v>2142.5</v>
      </c>
      <c r="AL895" s="34">
        <v>40157</v>
      </c>
      <c r="AM895" s="34">
        <v>40157</v>
      </c>
      <c r="AN895" s="34">
        <v>0</v>
      </c>
      <c r="AO895" s="34">
        <v>18293.497601999989</v>
      </c>
      <c r="AP895" s="34">
        <v>16150.997601999989</v>
      </c>
      <c r="AQ895" s="34">
        <v>2142.5</v>
      </c>
      <c r="AR895" s="34">
        <v>-81727.25</v>
      </c>
      <c r="AS895" s="34">
        <v>0</v>
      </c>
    </row>
    <row r="896" spans="2:45" s="1" customFormat="1" ht="12.75" x14ac:dyDescent="0.2">
      <c r="B896" s="31" t="s">
        <v>3798</v>
      </c>
      <c r="C896" s="32" t="s">
        <v>3521</v>
      </c>
      <c r="D896" s="31" t="s">
        <v>3522</v>
      </c>
      <c r="E896" s="31" t="s">
        <v>13</v>
      </c>
      <c r="F896" s="31" t="s">
        <v>11</v>
      </c>
      <c r="G896" s="31" t="s">
        <v>18</v>
      </c>
      <c r="H896" s="31" t="s">
        <v>36</v>
      </c>
      <c r="I896" s="31" t="s">
        <v>10</v>
      </c>
      <c r="J896" s="31" t="s">
        <v>22</v>
      </c>
      <c r="K896" s="31" t="s">
        <v>3523</v>
      </c>
      <c r="L896" s="33">
        <v>417</v>
      </c>
      <c r="M896" s="150">
        <v>17448.716982999998</v>
      </c>
      <c r="N896" s="34">
        <v>-9925</v>
      </c>
      <c r="O896" s="34">
        <v>9230.6</v>
      </c>
      <c r="P896" s="30">
        <v>5027.7939829999978</v>
      </c>
      <c r="Q896" s="35">
        <v>759.47611500000005</v>
      </c>
      <c r="R896" s="36">
        <v>0</v>
      </c>
      <c r="S896" s="36">
        <v>299.2288685715435</v>
      </c>
      <c r="T896" s="36">
        <v>3055.4610730865952</v>
      </c>
      <c r="U896" s="37">
        <v>3354.7080318344911</v>
      </c>
      <c r="V896" s="38">
        <v>4114.184146834491</v>
      </c>
      <c r="W896" s="34">
        <v>9141.9781298344897</v>
      </c>
      <c r="X896" s="34">
        <v>4266.2092905715454</v>
      </c>
      <c r="Y896" s="33">
        <v>4875.7688392629443</v>
      </c>
      <c r="Z896" s="144">
        <v>0</v>
      </c>
      <c r="AA896" s="34">
        <v>1478.2459695079526</v>
      </c>
      <c r="AB896" s="34">
        <v>2710.8310516025299</v>
      </c>
      <c r="AC896" s="34">
        <v>1747.94</v>
      </c>
      <c r="AD896" s="34">
        <v>208</v>
      </c>
      <c r="AE896" s="34">
        <v>0</v>
      </c>
      <c r="AF896" s="34">
        <v>6145.0170211104833</v>
      </c>
      <c r="AG896" s="136">
        <v>0</v>
      </c>
      <c r="AH896" s="34">
        <v>4773.0769999999993</v>
      </c>
      <c r="AI896" s="34">
        <v>0</v>
      </c>
      <c r="AJ896" s="34">
        <v>694.40000000000009</v>
      </c>
      <c r="AK896" s="34">
        <v>694.40000000000009</v>
      </c>
      <c r="AL896" s="34">
        <v>0</v>
      </c>
      <c r="AM896" s="34">
        <v>4078.6769999999997</v>
      </c>
      <c r="AN896" s="34">
        <v>4078.6769999999997</v>
      </c>
      <c r="AO896" s="34">
        <v>5027.7939829999978</v>
      </c>
      <c r="AP896" s="34">
        <v>254.71698299999844</v>
      </c>
      <c r="AQ896" s="34">
        <v>4773.0769999999993</v>
      </c>
      <c r="AR896" s="34">
        <v>-9925</v>
      </c>
      <c r="AS896" s="34">
        <v>0</v>
      </c>
    </row>
    <row r="897" spans="2:45" s="1" customFormat="1" ht="12.75" x14ac:dyDescent="0.2">
      <c r="B897" s="31" t="s">
        <v>3798</v>
      </c>
      <c r="C897" s="32" t="s">
        <v>713</v>
      </c>
      <c r="D897" s="31" t="s">
        <v>714</v>
      </c>
      <c r="E897" s="31" t="s">
        <v>13</v>
      </c>
      <c r="F897" s="31" t="s">
        <v>11</v>
      </c>
      <c r="G897" s="31" t="s">
        <v>18</v>
      </c>
      <c r="H897" s="31" t="s">
        <v>36</v>
      </c>
      <c r="I897" s="31" t="s">
        <v>10</v>
      </c>
      <c r="J897" s="31" t="s">
        <v>12</v>
      </c>
      <c r="K897" s="31" t="s">
        <v>715</v>
      </c>
      <c r="L897" s="33">
        <v>1116</v>
      </c>
      <c r="M897" s="150">
        <v>45525.659585942674</v>
      </c>
      <c r="N897" s="34">
        <v>0</v>
      </c>
      <c r="O897" s="34">
        <v>0</v>
      </c>
      <c r="P897" s="30">
        <v>0</v>
      </c>
      <c r="Q897" s="35">
        <v>3091.8477229999999</v>
      </c>
      <c r="R897" s="36">
        <v>0</v>
      </c>
      <c r="S897" s="36">
        <v>1290.6867760004957</v>
      </c>
      <c r="T897" s="36">
        <v>941.31322399950432</v>
      </c>
      <c r="U897" s="37">
        <v>2232.0120360672136</v>
      </c>
      <c r="V897" s="38">
        <v>5323.8597590672134</v>
      </c>
      <c r="W897" s="34">
        <v>5323.8597590672134</v>
      </c>
      <c r="X897" s="34">
        <v>2420.0377050004954</v>
      </c>
      <c r="Y897" s="33">
        <v>2903.822054066718</v>
      </c>
      <c r="Z897" s="144">
        <v>0</v>
      </c>
      <c r="AA897" s="34">
        <v>1829.0697805456871</v>
      </c>
      <c r="AB897" s="34">
        <v>5100.7896180464995</v>
      </c>
      <c r="AC897" s="34">
        <v>4677.95</v>
      </c>
      <c r="AD897" s="34">
        <v>0</v>
      </c>
      <c r="AE897" s="34">
        <v>0</v>
      </c>
      <c r="AF897" s="34">
        <v>11607.809398592188</v>
      </c>
      <c r="AG897" s="136">
        <v>0</v>
      </c>
      <c r="AH897" s="34">
        <v>0</v>
      </c>
      <c r="AI897" s="34">
        <v>0</v>
      </c>
      <c r="AJ897" s="34">
        <v>0</v>
      </c>
      <c r="AK897" s="34">
        <v>0</v>
      </c>
      <c r="AL897" s="34">
        <v>0</v>
      </c>
      <c r="AM897" s="34">
        <v>0</v>
      </c>
      <c r="AN897" s="34">
        <v>0</v>
      </c>
      <c r="AO897" s="34">
        <v>0</v>
      </c>
      <c r="AP897" s="34">
        <v>0</v>
      </c>
      <c r="AQ897" s="34">
        <v>0</v>
      </c>
      <c r="AR897" s="34">
        <v>0</v>
      </c>
      <c r="AS897" s="34">
        <v>0</v>
      </c>
    </row>
    <row r="898" spans="2:45" s="1" customFormat="1" ht="12.75" x14ac:dyDescent="0.2">
      <c r="B898" s="31" t="s">
        <v>3798</v>
      </c>
      <c r="C898" s="32" t="s">
        <v>1247</v>
      </c>
      <c r="D898" s="31" t="s">
        <v>1248</v>
      </c>
      <c r="E898" s="31" t="s">
        <v>13</v>
      </c>
      <c r="F898" s="31" t="s">
        <v>11</v>
      </c>
      <c r="G898" s="31" t="s">
        <v>18</v>
      </c>
      <c r="H898" s="31" t="s">
        <v>36</v>
      </c>
      <c r="I898" s="31" t="s">
        <v>10</v>
      </c>
      <c r="J898" s="31" t="s">
        <v>12</v>
      </c>
      <c r="K898" s="31" t="s">
        <v>1249</v>
      </c>
      <c r="L898" s="33">
        <v>3749</v>
      </c>
      <c r="M898" s="150">
        <v>101264.18458299999</v>
      </c>
      <c r="N898" s="34">
        <v>-93072</v>
      </c>
      <c r="O898" s="34">
        <v>22798.718406544242</v>
      </c>
      <c r="P898" s="30">
        <v>-21572.415417000011</v>
      </c>
      <c r="Q898" s="35">
        <v>9398.0375440000007</v>
      </c>
      <c r="R898" s="36">
        <v>21572.415417000011</v>
      </c>
      <c r="S898" s="36">
        <v>6640.8829782882658</v>
      </c>
      <c r="T898" s="36">
        <v>14930.643254277114</v>
      </c>
      <c r="U898" s="37">
        <v>43144.174303410175</v>
      </c>
      <c r="V898" s="38">
        <v>52542.211847410174</v>
      </c>
      <c r="W898" s="34">
        <v>52542.211847410174</v>
      </c>
      <c r="X898" s="34">
        <v>31663.109052832508</v>
      </c>
      <c r="Y898" s="33">
        <v>20879.102794577666</v>
      </c>
      <c r="Z898" s="144">
        <v>0</v>
      </c>
      <c r="AA898" s="34">
        <v>2747.9767969338077</v>
      </c>
      <c r="AB898" s="34">
        <v>44407.990820234161</v>
      </c>
      <c r="AC898" s="34">
        <v>15714.73</v>
      </c>
      <c r="AD898" s="34">
        <v>1760.6901575825</v>
      </c>
      <c r="AE898" s="34">
        <v>672.99</v>
      </c>
      <c r="AF898" s="34">
        <v>65304.377774750472</v>
      </c>
      <c r="AG898" s="136">
        <v>54515</v>
      </c>
      <c r="AH898" s="34">
        <v>63331.4</v>
      </c>
      <c r="AI898" s="34">
        <v>0</v>
      </c>
      <c r="AJ898" s="34">
        <v>8816.4</v>
      </c>
      <c r="AK898" s="34">
        <v>8816.4</v>
      </c>
      <c r="AL898" s="34">
        <v>54515</v>
      </c>
      <c r="AM898" s="34">
        <v>54515</v>
      </c>
      <c r="AN898" s="34">
        <v>0</v>
      </c>
      <c r="AO898" s="34">
        <v>-21572.415417000011</v>
      </c>
      <c r="AP898" s="34">
        <v>-30388.815417000013</v>
      </c>
      <c r="AQ898" s="34">
        <v>8816.4</v>
      </c>
      <c r="AR898" s="34">
        <v>-93072</v>
      </c>
      <c r="AS898" s="34">
        <v>0</v>
      </c>
    </row>
    <row r="899" spans="2:45" s="1" customFormat="1" ht="12.75" x14ac:dyDescent="0.2">
      <c r="B899" s="31" t="s">
        <v>3798</v>
      </c>
      <c r="C899" s="32" t="s">
        <v>2348</v>
      </c>
      <c r="D899" s="31" t="s">
        <v>2349</v>
      </c>
      <c r="E899" s="31" t="s">
        <v>13</v>
      </c>
      <c r="F899" s="31" t="s">
        <v>11</v>
      </c>
      <c r="G899" s="31" t="s">
        <v>18</v>
      </c>
      <c r="H899" s="31" t="s">
        <v>36</v>
      </c>
      <c r="I899" s="31" t="s">
        <v>10</v>
      </c>
      <c r="J899" s="31" t="s">
        <v>12</v>
      </c>
      <c r="K899" s="31" t="s">
        <v>2350</v>
      </c>
      <c r="L899" s="33">
        <v>4083</v>
      </c>
      <c r="M899" s="150">
        <v>154610.51174099999</v>
      </c>
      <c r="N899" s="34">
        <v>-356529</v>
      </c>
      <c r="O899" s="34">
        <v>298570.37924151693</v>
      </c>
      <c r="P899" s="30">
        <v>-233655.43708490001</v>
      </c>
      <c r="Q899" s="35">
        <v>16382.10109</v>
      </c>
      <c r="R899" s="36">
        <v>233655.43708490001</v>
      </c>
      <c r="S899" s="36">
        <v>7449.7659428600036</v>
      </c>
      <c r="T899" s="36">
        <v>229970.4284322396</v>
      </c>
      <c r="U899" s="37">
        <v>471078.17173686472</v>
      </c>
      <c r="V899" s="38">
        <v>487460.27282686473</v>
      </c>
      <c r="W899" s="34">
        <v>487460.27282686473</v>
      </c>
      <c r="X899" s="34">
        <v>302675.13449437683</v>
      </c>
      <c r="Y899" s="33">
        <v>184785.1383324879</v>
      </c>
      <c r="Z899" s="144">
        <v>0</v>
      </c>
      <c r="AA899" s="34">
        <v>4248.0541969209316</v>
      </c>
      <c r="AB899" s="34">
        <v>28050.350564499709</v>
      </c>
      <c r="AC899" s="34">
        <v>17114.759999999998</v>
      </c>
      <c r="AD899" s="34">
        <v>1895.8675639999997</v>
      </c>
      <c r="AE899" s="34">
        <v>0</v>
      </c>
      <c r="AF899" s="34">
        <v>51309.032325420645</v>
      </c>
      <c r="AG899" s="136">
        <v>52431</v>
      </c>
      <c r="AH899" s="34">
        <v>67892.051174099994</v>
      </c>
      <c r="AI899" s="34">
        <v>0</v>
      </c>
      <c r="AJ899" s="34">
        <v>15461.051174100001</v>
      </c>
      <c r="AK899" s="34">
        <v>15461.051174100001</v>
      </c>
      <c r="AL899" s="34">
        <v>52431</v>
      </c>
      <c r="AM899" s="34">
        <v>52431</v>
      </c>
      <c r="AN899" s="34">
        <v>0</v>
      </c>
      <c r="AO899" s="34">
        <v>-233655.43708490001</v>
      </c>
      <c r="AP899" s="34">
        <v>-249116.48825900001</v>
      </c>
      <c r="AQ899" s="34">
        <v>15461.051174099994</v>
      </c>
      <c r="AR899" s="34">
        <v>-431529</v>
      </c>
      <c r="AS899" s="34">
        <v>75000</v>
      </c>
    </row>
    <row r="900" spans="2:45" s="1" customFormat="1" ht="12.75" x14ac:dyDescent="0.2">
      <c r="B900" s="31" t="s">
        <v>3798</v>
      </c>
      <c r="C900" s="32" t="s">
        <v>2138</v>
      </c>
      <c r="D900" s="31" t="s">
        <v>2139</v>
      </c>
      <c r="E900" s="31" t="s">
        <v>13</v>
      </c>
      <c r="F900" s="31" t="s">
        <v>11</v>
      </c>
      <c r="G900" s="31" t="s">
        <v>18</v>
      </c>
      <c r="H900" s="31" t="s">
        <v>36</v>
      </c>
      <c r="I900" s="31" t="s">
        <v>10</v>
      </c>
      <c r="J900" s="31" t="s">
        <v>12</v>
      </c>
      <c r="K900" s="31" t="s">
        <v>2140</v>
      </c>
      <c r="L900" s="33">
        <v>3176</v>
      </c>
      <c r="M900" s="150">
        <v>118318.698164</v>
      </c>
      <c r="N900" s="34">
        <v>-94333</v>
      </c>
      <c r="O900" s="34">
        <v>81504.346592047092</v>
      </c>
      <c r="P900" s="30">
        <v>48740.698164000001</v>
      </c>
      <c r="Q900" s="35">
        <v>7090.5275220000003</v>
      </c>
      <c r="R900" s="36">
        <v>0</v>
      </c>
      <c r="S900" s="36">
        <v>2406.8089680009243</v>
      </c>
      <c r="T900" s="36">
        <v>22904.583789533255</v>
      </c>
      <c r="U900" s="37">
        <v>25311.529249301431</v>
      </c>
      <c r="V900" s="38">
        <v>32402.056771301432</v>
      </c>
      <c r="W900" s="34">
        <v>81142.754935301433</v>
      </c>
      <c r="X900" s="34">
        <v>32291.845568048011</v>
      </c>
      <c r="Y900" s="33">
        <v>48850.909367253422</v>
      </c>
      <c r="Z900" s="144">
        <v>0</v>
      </c>
      <c r="AA900" s="34">
        <v>27421.767180695268</v>
      </c>
      <c r="AB900" s="34">
        <v>14404.852276257823</v>
      </c>
      <c r="AC900" s="34">
        <v>13312.88</v>
      </c>
      <c r="AD900" s="34">
        <v>818</v>
      </c>
      <c r="AE900" s="34">
        <v>342.14</v>
      </c>
      <c r="AF900" s="34">
        <v>56299.639456953089</v>
      </c>
      <c r="AG900" s="136">
        <v>109161</v>
      </c>
      <c r="AH900" s="34">
        <v>113161</v>
      </c>
      <c r="AI900" s="34">
        <v>0</v>
      </c>
      <c r="AJ900" s="34">
        <v>4000</v>
      </c>
      <c r="AK900" s="34">
        <v>4000</v>
      </c>
      <c r="AL900" s="34">
        <v>109161</v>
      </c>
      <c r="AM900" s="34">
        <v>109161</v>
      </c>
      <c r="AN900" s="34">
        <v>0</v>
      </c>
      <c r="AO900" s="34">
        <v>48740.698164000001</v>
      </c>
      <c r="AP900" s="34">
        <v>44740.698164000001</v>
      </c>
      <c r="AQ900" s="34">
        <v>4000</v>
      </c>
      <c r="AR900" s="34">
        <v>-94333</v>
      </c>
      <c r="AS900" s="34">
        <v>0</v>
      </c>
    </row>
    <row r="901" spans="2:45" s="1" customFormat="1" ht="12.75" x14ac:dyDescent="0.2">
      <c r="B901" s="31" t="s">
        <v>3798</v>
      </c>
      <c r="C901" s="32" t="s">
        <v>1133</v>
      </c>
      <c r="D901" s="31" t="s">
        <v>1134</v>
      </c>
      <c r="E901" s="31" t="s">
        <v>13</v>
      </c>
      <c r="F901" s="31" t="s">
        <v>11</v>
      </c>
      <c r="G901" s="31" t="s">
        <v>18</v>
      </c>
      <c r="H901" s="31" t="s">
        <v>36</v>
      </c>
      <c r="I901" s="31" t="s">
        <v>10</v>
      </c>
      <c r="J901" s="31" t="s">
        <v>22</v>
      </c>
      <c r="K901" s="31" t="s">
        <v>1135</v>
      </c>
      <c r="L901" s="33">
        <v>526</v>
      </c>
      <c r="M901" s="150">
        <v>13666.368737999999</v>
      </c>
      <c r="N901" s="34">
        <v>-8377.7999999999993</v>
      </c>
      <c r="O901" s="34">
        <v>8214</v>
      </c>
      <c r="P901" s="30">
        <v>9486.1747379999997</v>
      </c>
      <c r="Q901" s="35">
        <v>1073.6324609999999</v>
      </c>
      <c r="R901" s="36">
        <v>0</v>
      </c>
      <c r="S901" s="36">
        <v>711.83065257170188</v>
      </c>
      <c r="T901" s="36">
        <v>340.16934742829812</v>
      </c>
      <c r="U901" s="37">
        <v>1052.0056729133998</v>
      </c>
      <c r="V901" s="38">
        <v>2125.6381339133995</v>
      </c>
      <c r="W901" s="34">
        <v>11611.8128719134</v>
      </c>
      <c r="X901" s="34">
        <v>1334.6824735717037</v>
      </c>
      <c r="Y901" s="33">
        <v>10277.130398341696</v>
      </c>
      <c r="Z901" s="144">
        <v>0</v>
      </c>
      <c r="AA901" s="34">
        <v>1031.9056816069772</v>
      </c>
      <c r="AB901" s="34">
        <v>1983.4634113036363</v>
      </c>
      <c r="AC901" s="34">
        <v>2204.84</v>
      </c>
      <c r="AD901" s="34">
        <v>0</v>
      </c>
      <c r="AE901" s="34">
        <v>0</v>
      </c>
      <c r="AF901" s="34">
        <v>5220.2090929106134</v>
      </c>
      <c r="AG901" s="136">
        <v>0</v>
      </c>
      <c r="AH901" s="34">
        <v>5308.6059999999998</v>
      </c>
      <c r="AI901" s="34">
        <v>0</v>
      </c>
      <c r="AJ901" s="34">
        <v>163.80000000000001</v>
      </c>
      <c r="AK901" s="34">
        <v>163.80000000000001</v>
      </c>
      <c r="AL901" s="34">
        <v>0</v>
      </c>
      <c r="AM901" s="34">
        <v>5144.8059999999996</v>
      </c>
      <c r="AN901" s="34">
        <v>5144.8059999999996</v>
      </c>
      <c r="AO901" s="34">
        <v>9486.1747379999997</v>
      </c>
      <c r="AP901" s="34">
        <v>4177.5687380000008</v>
      </c>
      <c r="AQ901" s="34">
        <v>5308.6059999999998</v>
      </c>
      <c r="AR901" s="34">
        <v>-9120</v>
      </c>
      <c r="AS901" s="34">
        <v>742.20000000000073</v>
      </c>
    </row>
    <row r="902" spans="2:45" s="1" customFormat="1" ht="12.75" x14ac:dyDescent="0.2">
      <c r="B902" s="31" t="s">
        <v>3798</v>
      </c>
      <c r="C902" s="32" t="s">
        <v>3110</v>
      </c>
      <c r="D902" s="31" t="s">
        <v>3111</v>
      </c>
      <c r="E902" s="31" t="s">
        <v>13</v>
      </c>
      <c r="F902" s="31" t="s">
        <v>11</v>
      </c>
      <c r="G902" s="31" t="s">
        <v>18</v>
      </c>
      <c r="H902" s="31" t="s">
        <v>36</v>
      </c>
      <c r="I902" s="31" t="s">
        <v>10</v>
      </c>
      <c r="J902" s="31" t="s">
        <v>22</v>
      </c>
      <c r="K902" s="31" t="s">
        <v>3112</v>
      </c>
      <c r="L902" s="33">
        <v>626</v>
      </c>
      <c r="M902" s="150">
        <v>44102.254987</v>
      </c>
      <c r="N902" s="34">
        <v>-14145.9</v>
      </c>
      <c r="O902" s="34">
        <v>7253.9511037052762</v>
      </c>
      <c r="P902" s="30">
        <v>29397.354986999999</v>
      </c>
      <c r="Q902" s="35">
        <v>1248.2978129999999</v>
      </c>
      <c r="R902" s="36">
        <v>0</v>
      </c>
      <c r="S902" s="36">
        <v>457.00200685731835</v>
      </c>
      <c r="T902" s="36">
        <v>794.99799314268171</v>
      </c>
      <c r="U902" s="37">
        <v>1252.0067514140464</v>
      </c>
      <c r="V902" s="38">
        <v>2500.3045644140466</v>
      </c>
      <c r="W902" s="34">
        <v>31897.659551414046</v>
      </c>
      <c r="X902" s="34">
        <v>856.87876285731909</v>
      </c>
      <c r="Y902" s="33">
        <v>31040.780788556727</v>
      </c>
      <c r="Z902" s="144">
        <v>0</v>
      </c>
      <c r="AA902" s="34">
        <v>643.97903974638859</v>
      </c>
      <c r="AB902" s="34">
        <v>2522.3451814487257</v>
      </c>
      <c r="AC902" s="34">
        <v>4471.24</v>
      </c>
      <c r="AD902" s="34">
        <v>119.5</v>
      </c>
      <c r="AE902" s="34">
        <v>129</v>
      </c>
      <c r="AF902" s="34">
        <v>7886.0642211951144</v>
      </c>
      <c r="AG902" s="136">
        <v>10468</v>
      </c>
      <c r="AH902" s="34">
        <v>12548</v>
      </c>
      <c r="AI902" s="34">
        <v>0</v>
      </c>
      <c r="AJ902" s="34">
        <v>2080</v>
      </c>
      <c r="AK902" s="34">
        <v>2080</v>
      </c>
      <c r="AL902" s="34">
        <v>10468</v>
      </c>
      <c r="AM902" s="34">
        <v>10468</v>
      </c>
      <c r="AN902" s="34">
        <v>0</v>
      </c>
      <c r="AO902" s="34">
        <v>29397.354986999999</v>
      </c>
      <c r="AP902" s="34">
        <v>27317.354986999999</v>
      </c>
      <c r="AQ902" s="34">
        <v>2080</v>
      </c>
      <c r="AR902" s="34">
        <v>-16082</v>
      </c>
      <c r="AS902" s="34">
        <v>1936.1000000000004</v>
      </c>
    </row>
    <row r="903" spans="2:45" s="1" customFormat="1" ht="12.75" x14ac:dyDescent="0.2">
      <c r="B903" s="31" t="s">
        <v>3798</v>
      </c>
      <c r="C903" s="32" t="s">
        <v>3245</v>
      </c>
      <c r="D903" s="31" t="s">
        <v>3246</v>
      </c>
      <c r="E903" s="31" t="s">
        <v>13</v>
      </c>
      <c r="F903" s="31" t="s">
        <v>11</v>
      </c>
      <c r="G903" s="31" t="s">
        <v>18</v>
      </c>
      <c r="H903" s="31" t="s">
        <v>36</v>
      </c>
      <c r="I903" s="31" t="s">
        <v>10</v>
      </c>
      <c r="J903" s="31" t="s">
        <v>22</v>
      </c>
      <c r="K903" s="31" t="s">
        <v>3247</v>
      </c>
      <c r="L903" s="33">
        <v>748</v>
      </c>
      <c r="M903" s="150">
        <v>21215.618438999998</v>
      </c>
      <c r="N903" s="34">
        <v>-18440</v>
      </c>
      <c r="O903" s="34">
        <v>5475.6967870863255</v>
      </c>
      <c r="P903" s="30">
        <v>6840.7064389999978</v>
      </c>
      <c r="Q903" s="35">
        <v>1426.972957</v>
      </c>
      <c r="R903" s="36">
        <v>0</v>
      </c>
      <c r="S903" s="36">
        <v>986.95205142895043</v>
      </c>
      <c r="T903" s="36">
        <v>509.04794857104957</v>
      </c>
      <c r="U903" s="37">
        <v>1496.008067184835</v>
      </c>
      <c r="V903" s="38">
        <v>2922.981024184835</v>
      </c>
      <c r="W903" s="34">
        <v>9763.6874631848332</v>
      </c>
      <c r="X903" s="34">
        <v>1850.5350964289519</v>
      </c>
      <c r="Y903" s="33">
        <v>7913.1523667558813</v>
      </c>
      <c r="Z903" s="144">
        <v>0</v>
      </c>
      <c r="AA903" s="34">
        <v>588.50251353835858</v>
      </c>
      <c r="AB903" s="34">
        <v>6928.7625149014711</v>
      </c>
      <c r="AC903" s="34">
        <v>3135.4</v>
      </c>
      <c r="AD903" s="34">
        <v>2860</v>
      </c>
      <c r="AE903" s="34">
        <v>0</v>
      </c>
      <c r="AF903" s="34">
        <v>13512.665028439829</v>
      </c>
      <c r="AG903" s="136">
        <v>6432</v>
      </c>
      <c r="AH903" s="34">
        <v>8715.0879999999997</v>
      </c>
      <c r="AI903" s="34">
        <v>0</v>
      </c>
      <c r="AJ903" s="34">
        <v>1398.9</v>
      </c>
      <c r="AK903" s="34">
        <v>1398.9</v>
      </c>
      <c r="AL903" s="34">
        <v>6432</v>
      </c>
      <c r="AM903" s="34">
        <v>7316.1879999999992</v>
      </c>
      <c r="AN903" s="34">
        <v>884.18799999999919</v>
      </c>
      <c r="AO903" s="34">
        <v>6840.7064389999978</v>
      </c>
      <c r="AP903" s="34">
        <v>4557.6184389999989</v>
      </c>
      <c r="AQ903" s="34">
        <v>2283.0879999999997</v>
      </c>
      <c r="AR903" s="34">
        <v>-18440</v>
      </c>
      <c r="AS903" s="34">
        <v>0</v>
      </c>
    </row>
    <row r="904" spans="2:45" s="1" customFormat="1" ht="12.75" x14ac:dyDescent="0.2">
      <c r="B904" s="31" t="s">
        <v>3798</v>
      </c>
      <c r="C904" s="32" t="s">
        <v>2993</v>
      </c>
      <c r="D904" s="31" t="s">
        <v>2994</v>
      </c>
      <c r="E904" s="31" t="s">
        <v>13</v>
      </c>
      <c r="F904" s="31" t="s">
        <v>11</v>
      </c>
      <c r="G904" s="31" t="s">
        <v>18</v>
      </c>
      <c r="H904" s="31" t="s">
        <v>36</v>
      </c>
      <c r="I904" s="31" t="s">
        <v>10</v>
      </c>
      <c r="J904" s="31" t="s">
        <v>22</v>
      </c>
      <c r="K904" s="31" t="s">
        <v>2995</v>
      </c>
      <c r="L904" s="33">
        <v>616</v>
      </c>
      <c r="M904" s="150">
        <v>29799.717121999998</v>
      </c>
      <c r="N904" s="34">
        <v>-6445</v>
      </c>
      <c r="O904" s="34">
        <v>4938.8</v>
      </c>
      <c r="P904" s="30">
        <v>28253.013121999997</v>
      </c>
      <c r="Q904" s="35">
        <v>1999.9326530000001</v>
      </c>
      <c r="R904" s="36">
        <v>0</v>
      </c>
      <c r="S904" s="36">
        <v>682.03797142883343</v>
      </c>
      <c r="T904" s="36">
        <v>549.96202857116657</v>
      </c>
      <c r="U904" s="37">
        <v>1232.0066435639817</v>
      </c>
      <c r="V904" s="38">
        <v>3231.9392965639818</v>
      </c>
      <c r="W904" s="34">
        <v>31484.952418563978</v>
      </c>
      <c r="X904" s="34">
        <v>1278.8211964288312</v>
      </c>
      <c r="Y904" s="33">
        <v>30206.131222135147</v>
      </c>
      <c r="Z904" s="144">
        <v>0</v>
      </c>
      <c r="AA904" s="34">
        <v>1491.7228604547959</v>
      </c>
      <c r="AB904" s="34">
        <v>5664.7615238325316</v>
      </c>
      <c r="AC904" s="34">
        <v>3125.3999999999996</v>
      </c>
      <c r="AD904" s="34">
        <v>308.5</v>
      </c>
      <c r="AE904" s="34">
        <v>65.12</v>
      </c>
      <c r="AF904" s="34">
        <v>10655.504384287327</v>
      </c>
      <c r="AG904" s="136">
        <v>2557</v>
      </c>
      <c r="AH904" s="34">
        <v>7531.2959999999994</v>
      </c>
      <c r="AI904" s="34">
        <v>0</v>
      </c>
      <c r="AJ904" s="34">
        <v>1506.2</v>
      </c>
      <c r="AK904" s="34">
        <v>1506.2</v>
      </c>
      <c r="AL904" s="34">
        <v>2557</v>
      </c>
      <c r="AM904" s="34">
        <v>6025.0959999999995</v>
      </c>
      <c r="AN904" s="34">
        <v>3468.0959999999995</v>
      </c>
      <c r="AO904" s="34">
        <v>28253.013121999997</v>
      </c>
      <c r="AP904" s="34">
        <v>23278.717121999995</v>
      </c>
      <c r="AQ904" s="34">
        <v>4974.2960000000021</v>
      </c>
      <c r="AR904" s="34">
        <v>-6445</v>
      </c>
      <c r="AS904" s="34">
        <v>0</v>
      </c>
    </row>
    <row r="905" spans="2:45" s="1" customFormat="1" ht="12.75" x14ac:dyDescent="0.2">
      <c r="B905" s="31" t="s">
        <v>3798</v>
      </c>
      <c r="C905" s="32" t="s">
        <v>1722</v>
      </c>
      <c r="D905" s="31" t="s">
        <v>1723</v>
      </c>
      <c r="E905" s="31" t="s">
        <v>13</v>
      </c>
      <c r="F905" s="31" t="s">
        <v>11</v>
      </c>
      <c r="G905" s="31" t="s">
        <v>18</v>
      </c>
      <c r="H905" s="31" t="s">
        <v>36</v>
      </c>
      <c r="I905" s="31" t="s">
        <v>10</v>
      </c>
      <c r="J905" s="31" t="s">
        <v>21</v>
      </c>
      <c r="K905" s="31" t="s">
        <v>1724</v>
      </c>
      <c r="L905" s="33">
        <v>15448</v>
      </c>
      <c r="M905" s="150">
        <v>521111.98943800002</v>
      </c>
      <c r="N905" s="34">
        <v>-1274071</v>
      </c>
      <c r="O905" s="34">
        <v>855319.43475161539</v>
      </c>
      <c r="P905" s="30">
        <v>-628798.81161820004</v>
      </c>
      <c r="Q905" s="35">
        <v>46250.568024</v>
      </c>
      <c r="R905" s="36">
        <v>628798.81161820004</v>
      </c>
      <c r="S905" s="36">
        <v>26504.610028581606</v>
      </c>
      <c r="T905" s="36">
        <v>665558.55819622846</v>
      </c>
      <c r="U905" s="37">
        <v>1320869.1025955053</v>
      </c>
      <c r="V905" s="38">
        <v>1367119.6706195052</v>
      </c>
      <c r="W905" s="34">
        <v>1367119.6706195052</v>
      </c>
      <c r="X905" s="34">
        <v>881956.54430619697</v>
      </c>
      <c r="Y905" s="33">
        <v>485163.12631330825</v>
      </c>
      <c r="Z905" s="144">
        <v>10973.614929856269</v>
      </c>
      <c r="AA905" s="34">
        <v>36979.985840622903</v>
      </c>
      <c r="AB905" s="34">
        <v>179198.56338415144</v>
      </c>
      <c r="AC905" s="34">
        <v>64753.58</v>
      </c>
      <c r="AD905" s="34">
        <v>10848.84</v>
      </c>
      <c r="AE905" s="34">
        <v>3331.13</v>
      </c>
      <c r="AF905" s="34">
        <v>306085.71415463067</v>
      </c>
      <c r="AG905" s="136">
        <v>321997</v>
      </c>
      <c r="AH905" s="34">
        <v>374108.1989438</v>
      </c>
      <c r="AI905" s="34">
        <v>0</v>
      </c>
      <c r="AJ905" s="34">
        <v>52111.198943800002</v>
      </c>
      <c r="AK905" s="34">
        <v>52111.198943800002</v>
      </c>
      <c r="AL905" s="34">
        <v>321997</v>
      </c>
      <c r="AM905" s="34">
        <v>321997</v>
      </c>
      <c r="AN905" s="34">
        <v>0</v>
      </c>
      <c r="AO905" s="34">
        <v>-628798.81161820004</v>
      </c>
      <c r="AP905" s="34">
        <v>-680910.0105620001</v>
      </c>
      <c r="AQ905" s="34">
        <v>52111.19894380006</v>
      </c>
      <c r="AR905" s="34">
        <v>-1274071</v>
      </c>
      <c r="AS905" s="34">
        <v>0</v>
      </c>
    </row>
    <row r="906" spans="2:45" s="1" customFormat="1" ht="12.75" x14ac:dyDescent="0.2">
      <c r="B906" s="31" t="s">
        <v>3798</v>
      </c>
      <c r="C906" s="32" t="s">
        <v>2363</v>
      </c>
      <c r="D906" s="31" t="s">
        <v>2364</v>
      </c>
      <c r="E906" s="31" t="s">
        <v>13</v>
      </c>
      <c r="F906" s="31" t="s">
        <v>11</v>
      </c>
      <c r="G906" s="31" t="s">
        <v>18</v>
      </c>
      <c r="H906" s="31" t="s">
        <v>36</v>
      </c>
      <c r="I906" s="31" t="s">
        <v>10</v>
      </c>
      <c r="J906" s="31" t="s">
        <v>12</v>
      </c>
      <c r="K906" s="31" t="s">
        <v>2365</v>
      </c>
      <c r="L906" s="33">
        <v>2894</v>
      </c>
      <c r="M906" s="150">
        <v>84372.183085000011</v>
      </c>
      <c r="N906" s="34">
        <v>-66075</v>
      </c>
      <c r="O906" s="34">
        <v>39513.601761301798</v>
      </c>
      <c r="P906" s="30">
        <v>50402.183085000011</v>
      </c>
      <c r="Q906" s="35">
        <v>6668.3751499999998</v>
      </c>
      <c r="R906" s="36">
        <v>0</v>
      </c>
      <c r="S906" s="36">
        <v>3558.5284788585091</v>
      </c>
      <c r="T906" s="36">
        <v>2229.4715211414909</v>
      </c>
      <c r="U906" s="37">
        <v>5788.0312118087058</v>
      </c>
      <c r="V906" s="38">
        <v>12456.406361808706</v>
      </c>
      <c r="W906" s="34">
        <v>62858.589446808721</v>
      </c>
      <c r="X906" s="34">
        <v>6672.2408978585154</v>
      </c>
      <c r="Y906" s="33">
        <v>56186.348548950205</v>
      </c>
      <c r="Z906" s="144">
        <v>0</v>
      </c>
      <c r="AA906" s="34">
        <v>5054.7054965978596</v>
      </c>
      <c r="AB906" s="34">
        <v>17690.182285490668</v>
      </c>
      <c r="AC906" s="34">
        <v>12130.82</v>
      </c>
      <c r="AD906" s="34">
        <v>2907.5159853277792</v>
      </c>
      <c r="AE906" s="34">
        <v>0</v>
      </c>
      <c r="AF906" s="34">
        <v>37783.223767416312</v>
      </c>
      <c r="AG906" s="136">
        <v>50534</v>
      </c>
      <c r="AH906" s="34">
        <v>51844</v>
      </c>
      <c r="AI906" s="34">
        <v>0</v>
      </c>
      <c r="AJ906" s="34">
        <v>1310</v>
      </c>
      <c r="AK906" s="34">
        <v>1310</v>
      </c>
      <c r="AL906" s="34">
        <v>50534</v>
      </c>
      <c r="AM906" s="34">
        <v>50534</v>
      </c>
      <c r="AN906" s="34">
        <v>0</v>
      </c>
      <c r="AO906" s="34">
        <v>50402.183085000011</v>
      </c>
      <c r="AP906" s="34">
        <v>49092.183085000011</v>
      </c>
      <c r="AQ906" s="34">
        <v>1310</v>
      </c>
      <c r="AR906" s="34">
        <v>-66075</v>
      </c>
      <c r="AS906" s="34">
        <v>0</v>
      </c>
    </row>
    <row r="907" spans="2:45" s="1" customFormat="1" ht="12.75" x14ac:dyDescent="0.2">
      <c r="B907" s="31" t="s">
        <v>3798</v>
      </c>
      <c r="C907" s="32" t="s">
        <v>2945</v>
      </c>
      <c r="D907" s="31" t="s">
        <v>2946</v>
      </c>
      <c r="E907" s="31" t="s">
        <v>13</v>
      </c>
      <c r="F907" s="31" t="s">
        <v>11</v>
      </c>
      <c r="G907" s="31" t="s">
        <v>18</v>
      </c>
      <c r="H907" s="31" t="s">
        <v>36</v>
      </c>
      <c r="I907" s="31" t="s">
        <v>10</v>
      </c>
      <c r="J907" s="31" t="s">
        <v>15</v>
      </c>
      <c r="K907" s="31" t="s">
        <v>2947</v>
      </c>
      <c r="L907" s="33">
        <v>35695</v>
      </c>
      <c r="M907" s="150">
        <v>1513285.117759</v>
      </c>
      <c r="N907" s="34">
        <v>-1621869</v>
      </c>
      <c r="O907" s="34">
        <v>739049.93132056319</v>
      </c>
      <c r="P907" s="30">
        <v>675887.11775900004</v>
      </c>
      <c r="Q907" s="35">
        <v>56061.286981999998</v>
      </c>
      <c r="R907" s="36">
        <v>0</v>
      </c>
      <c r="S907" s="36">
        <v>37064.504280014233</v>
      </c>
      <c r="T907" s="36">
        <v>34325.495719985767</v>
      </c>
      <c r="U907" s="37">
        <v>71390.384970805724</v>
      </c>
      <c r="V907" s="38">
        <v>127451.67195280571</v>
      </c>
      <c r="W907" s="34">
        <v>803338.78971180576</v>
      </c>
      <c r="X907" s="34">
        <v>109028.91334957734</v>
      </c>
      <c r="Y907" s="33">
        <v>694309.87636222842</v>
      </c>
      <c r="Z907" s="144">
        <v>0</v>
      </c>
      <c r="AA907" s="34">
        <v>261249.08448960126</v>
      </c>
      <c r="AB907" s="34">
        <v>386853.63085531699</v>
      </c>
      <c r="AC907" s="34">
        <v>149623.20000000001</v>
      </c>
      <c r="AD907" s="34">
        <v>25748.57</v>
      </c>
      <c r="AE907" s="34">
        <v>9684.99</v>
      </c>
      <c r="AF907" s="34">
        <v>833159.47534491809</v>
      </c>
      <c r="AG907" s="136">
        <v>784471</v>
      </c>
      <c r="AH907" s="34">
        <v>784471</v>
      </c>
      <c r="AI907" s="34">
        <v>138088</v>
      </c>
      <c r="AJ907" s="34">
        <v>138088</v>
      </c>
      <c r="AK907" s="34">
        <v>0</v>
      </c>
      <c r="AL907" s="34">
        <v>646383</v>
      </c>
      <c r="AM907" s="34">
        <v>646383</v>
      </c>
      <c r="AN907" s="34">
        <v>0</v>
      </c>
      <c r="AO907" s="34">
        <v>675887.11775900004</v>
      </c>
      <c r="AP907" s="34">
        <v>675887.11775900004</v>
      </c>
      <c r="AQ907" s="34">
        <v>0</v>
      </c>
      <c r="AR907" s="34">
        <v>-1621869</v>
      </c>
      <c r="AS907" s="34">
        <v>0</v>
      </c>
    </row>
    <row r="908" spans="2:45" s="1" customFormat="1" ht="12.75" x14ac:dyDescent="0.2">
      <c r="B908" s="31" t="s">
        <v>3798</v>
      </c>
      <c r="C908" s="32" t="s">
        <v>3389</v>
      </c>
      <c r="D908" s="31" t="s">
        <v>3390</v>
      </c>
      <c r="E908" s="31" t="s">
        <v>13</v>
      </c>
      <c r="F908" s="31" t="s">
        <v>11</v>
      </c>
      <c r="G908" s="31" t="s">
        <v>18</v>
      </c>
      <c r="H908" s="31" t="s">
        <v>36</v>
      </c>
      <c r="I908" s="31" t="s">
        <v>10</v>
      </c>
      <c r="J908" s="31" t="s">
        <v>14</v>
      </c>
      <c r="K908" s="31" t="s">
        <v>3391</v>
      </c>
      <c r="L908" s="33">
        <v>8413</v>
      </c>
      <c r="M908" s="150">
        <v>379747.73822299996</v>
      </c>
      <c r="N908" s="34">
        <v>-204776</v>
      </c>
      <c r="O908" s="34">
        <v>123694.6464113777</v>
      </c>
      <c r="P908" s="30">
        <v>217502.51204529998</v>
      </c>
      <c r="Q908" s="35">
        <v>30446.534654999999</v>
      </c>
      <c r="R908" s="36">
        <v>0</v>
      </c>
      <c r="S908" s="36">
        <v>22250.743261722833</v>
      </c>
      <c r="T908" s="36">
        <v>-293.16584965141374</v>
      </c>
      <c r="U908" s="37">
        <v>21957.695818378579</v>
      </c>
      <c r="V908" s="38">
        <v>52404.230473378579</v>
      </c>
      <c r="W908" s="34">
        <v>269906.74251867854</v>
      </c>
      <c r="X908" s="34">
        <v>41720.143615722831</v>
      </c>
      <c r="Y908" s="33">
        <v>228186.59890295571</v>
      </c>
      <c r="Z908" s="144">
        <v>0</v>
      </c>
      <c r="AA908" s="34">
        <v>9999.3966451792403</v>
      </c>
      <c r="AB908" s="34">
        <v>66672.792865287265</v>
      </c>
      <c r="AC908" s="34">
        <v>35264.879999999997</v>
      </c>
      <c r="AD908" s="34">
        <v>3782.3195535999998</v>
      </c>
      <c r="AE908" s="34">
        <v>8506.77</v>
      </c>
      <c r="AF908" s="34">
        <v>124226.15906406651</v>
      </c>
      <c r="AG908" s="136">
        <v>287006</v>
      </c>
      <c r="AH908" s="34">
        <v>324980.77382230002</v>
      </c>
      <c r="AI908" s="34">
        <v>0</v>
      </c>
      <c r="AJ908" s="34">
        <v>37974.773822299998</v>
      </c>
      <c r="AK908" s="34">
        <v>37974.773822299998</v>
      </c>
      <c r="AL908" s="34">
        <v>287006</v>
      </c>
      <c r="AM908" s="34">
        <v>287006</v>
      </c>
      <c r="AN908" s="34">
        <v>0</v>
      </c>
      <c r="AO908" s="34">
        <v>217502.51204529998</v>
      </c>
      <c r="AP908" s="34">
        <v>179527.73822299999</v>
      </c>
      <c r="AQ908" s="34">
        <v>37974.773822299991</v>
      </c>
      <c r="AR908" s="34">
        <v>-204776</v>
      </c>
      <c r="AS908" s="34">
        <v>0</v>
      </c>
    </row>
    <row r="909" spans="2:45" s="1" customFormat="1" ht="12.75" x14ac:dyDescent="0.2">
      <c r="B909" s="31" t="s">
        <v>3798</v>
      </c>
      <c r="C909" s="32" t="s">
        <v>977</v>
      </c>
      <c r="D909" s="31" t="s">
        <v>978</v>
      </c>
      <c r="E909" s="31" t="s">
        <v>13</v>
      </c>
      <c r="F909" s="31" t="s">
        <v>11</v>
      </c>
      <c r="G909" s="31" t="s">
        <v>18</v>
      </c>
      <c r="H909" s="31" t="s">
        <v>36</v>
      </c>
      <c r="I909" s="31" t="s">
        <v>10</v>
      </c>
      <c r="J909" s="31" t="s">
        <v>12</v>
      </c>
      <c r="K909" s="31" t="s">
        <v>979</v>
      </c>
      <c r="L909" s="33">
        <v>3880</v>
      </c>
      <c r="M909" s="150">
        <v>74210.985252999992</v>
      </c>
      <c r="N909" s="34">
        <v>-2303.5</v>
      </c>
      <c r="O909" s="34">
        <v>0</v>
      </c>
      <c r="P909" s="30">
        <v>79188.783778299985</v>
      </c>
      <c r="Q909" s="35">
        <v>3050.5689520000001</v>
      </c>
      <c r="R909" s="36">
        <v>0</v>
      </c>
      <c r="S909" s="36">
        <v>3485.7194857156242</v>
      </c>
      <c r="T909" s="36">
        <v>4274.2805142843754</v>
      </c>
      <c r="U909" s="37">
        <v>7760.0418458250788</v>
      </c>
      <c r="V909" s="38">
        <v>10810.610797825078</v>
      </c>
      <c r="W909" s="34">
        <v>89999.394576125065</v>
      </c>
      <c r="X909" s="34">
        <v>6535.7240357156261</v>
      </c>
      <c r="Y909" s="33">
        <v>83463.670540409439</v>
      </c>
      <c r="Z909" s="144">
        <v>0</v>
      </c>
      <c r="AA909" s="34">
        <v>4904.5342022217501</v>
      </c>
      <c r="AB909" s="34">
        <v>37838.689387327249</v>
      </c>
      <c r="AC909" s="34">
        <v>16263.85</v>
      </c>
      <c r="AD909" s="34">
        <v>416.42168359999999</v>
      </c>
      <c r="AE909" s="34">
        <v>180.74</v>
      </c>
      <c r="AF909" s="34">
        <v>59604.235273148995</v>
      </c>
      <c r="AG909" s="136">
        <v>29065</v>
      </c>
      <c r="AH909" s="34">
        <v>50838.298525299993</v>
      </c>
      <c r="AI909" s="34">
        <v>0</v>
      </c>
      <c r="AJ909" s="34">
        <v>7421.0985252999999</v>
      </c>
      <c r="AK909" s="34">
        <v>7421.0985252999999</v>
      </c>
      <c r="AL909" s="34">
        <v>29065</v>
      </c>
      <c r="AM909" s="34">
        <v>43417.2</v>
      </c>
      <c r="AN909" s="34">
        <v>14352.199999999997</v>
      </c>
      <c r="AO909" s="34">
        <v>79188.783778299985</v>
      </c>
      <c r="AP909" s="34">
        <v>57415.485252999992</v>
      </c>
      <c r="AQ909" s="34">
        <v>21773.298525299993</v>
      </c>
      <c r="AR909" s="34">
        <v>-36375.5</v>
      </c>
      <c r="AS909" s="34">
        <v>34072</v>
      </c>
    </row>
    <row r="910" spans="2:45" s="1" customFormat="1" ht="12.75" x14ac:dyDescent="0.2">
      <c r="B910" s="31" t="s">
        <v>3798</v>
      </c>
      <c r="C910" s="32" t="s">
        <v>1302</v>
      </c>
      <c r="D910" s="31" t="s">
        <v>1303</v>
      </c>
      <c r="E910" s="31" t="s">
        <v>13</v>
      </c>
      <c r="F910" s="31" t="s">
        <v>11</v>
      </c>
      <c r="G910" s="31" t="s">
        <v>18</v>
      </c>
      <c r="H910" s="31" t="s">
        <v>36</v>
      </c>
      <c r="I910" s="31" t="s">
        <v>10</v>
      </c>
      <c r="J910" s="31" t="s">
        <v>21</v>
      </c>
      <c r="K910" s="31" t="s">
        <v>1304</v>
      </c>
      <c r="L910" s="33">
        <v>18167</v>
      </c>
      <c r="M910" s="150">
        <v>476738.26280500001</v>
      </c>
      <c r="N910" s="34">
        <v>-545404.31999999995</v>
      </c>
      <c r="O910" s="34">
        <v>380487.20763175143</v>
      </c>
      <c r="P910" s="30">
        <v>321147.04280499998</v>
      </c>
      <c r="Q910" s="35">
        <v>40107.364699999998</v>
      </c>
      <c r="R910" s="36">
        <v>0</v>
      </c>
      <c r="S910" s="36">
        <v>28112.009138296511</v>
      </c>
      <c r="T910" s="36">
        <v>36247.587982747602</v>
      </c>
      <c r="U910" s="37">
        <v>64359.944180379593</v>
      </c>
      <c r="V910" s="38">
        <v>104467.3088803796</v>
      </c>
      <c r="W910" s="34">
        <v>425614.35168537957</v>
      </c>
      <c r="X910" s="34">
        <v>96540.825257048011</v>
      </c>
      <c r="Y910" s="33">
        <v>329073.52642833156</v>
      </c>
      <c r="Z910" s="144">
        <v>0</v>
      </c>
      <c r="AA910" s="34">
        <v>40913.602911528855</v>
      </c>
      <c r="AB910" s="34">
        <v>116690.98727349383</v>
      </c>
      <c r="AC910" s="34">
        <v>76150.850000000006</v>
      </c>
      <c r="AD910" s="34">
        <v>4389.4010849249989</v>
      </c>
      <c r="AE910" s="34">
        <v>1234.69</v>
      </c>
      <c r="AF910" s="34">
        <v>239379.53126994768</v>
      </c>
      <c r="AG910" s="136">
        <v>598357</v>
      </c>
      <c r="AH910" s="34">
        <v>639728.1</v>
      </c>
      <c r="AI910" s="34">
        <v>0</v>
      </c>
      <c r="AJ910" s="34">
        <v>41371.100000000006</v>
      </c>
      <c r="AK910" s="34">
        <v>41371.100000000006</v>
      </c>
      <c r="AL910" s="34">
        <v>598357</v>
      </c>
      <c r="AM910" s="34">
        <v>598357</v>
      </c>
      <c r="AN910" s="34">
        <v>0</v>
      </c>
      <c r="AO910" s="34">
        <v>321147.04280499998</v>
      </c>
      <c r="AP910" s="34">
        <v>279775.942805</v>
      </c>
      <c r="AQ910" s="34">
        <v>41371.099999999977</v>
      </c>
      <c r="AR910" s="34">
        <v>-545404.31999999995</v>
      </c>
      <c r="AS910" s="34">
        <v>0</v>
      </c>
    </row>
    <row r="911" spans="2:45" s="1" customFormat="1" ht="12.75" x14ac:dyDescent="0.2">
      <c r="B911" s="31" t="s">
        <v>3798</v>
      </c>
      <c r="C911" s="32" t="s">
        <v>704</v>
      </c>
      <c r="D911" s="31" t="s">
        <v>705</v>
      </c>
      <c r="E911" s="31" t="s">
        <v>13</v>
      </c>
      <c r="F911" s="31" t="s">
        <v>11</v>
      </c>
      <c r="G911" s="31" t="s">
        <v>18</v>
      </c>
      <c r="H911" s="31" t="s">
        <v>36</v>
      </c>
      <c r="I911" s="31" t="s">
        <v>10</v>
      </c>
      <c r="J911" s="31" t="s">
        <v>12</v>
      </c>
      <c r="K911" s="31" t="s">
        <v>706</v>
      </c>
      <c r="L911" s="33">
        <v>3364</v>
      </c>
      <c r="M911" s="150">
        <v>86303.156396000006</v>
      </c>
      <c r="N911" s="34">
        <v>-18505</v>
      </c>
      <c r="O911" s="34">
        <v>0</v>
      </c>
      <c r="P911" s="30">
        <v>107555.47203559999</v>
      </c>
      <c r="Q911" s="35">
        <v>3538.2631280000001</v>
      </c>
      <c r="R911" s="36">
        <v>0</v>
      </c>
      <c r="S911" s="36">
        <v>3233.1976525726704</v>
      </c>
      <c r="T911" s="36">
        <v>3494.8023474273296</v>
      </c>
      <c r="U911" s="37">
        <v>6728.0362807617439</v>
      </c>
      <c r="V911" s="38">
        <v>10266.299408761744</v>
      </c>
      <c r="W911" s="34">
        <v>117821.77144436173</v>
      </c>
      <c r="X911" s="34">
        <v>6062.2455985726556</v>
      </c>
      <c r="Y911" s="33">
        <v>111759.52584578907</v>
      </c>
      <c r="Z911" s="144">
        <v>0</v>
      </c>
      <c r="AA911" s="34">
        <v>16732.849780205815</v>
      </c>
      <c r="AB911" s="34">
        <v>17925.646614176741</v>
      </c>
      <c r="AC911" s="34">
        <v>14100.92</v>
      </c>
      <c r="AD911" s="34">
        <v>96.619183658932471</v>
      </c>
      <c r="AE911" s="34">
        <v>264.29000000000002</v>
      </c>
      <c r="AF911" s="34">
        <v>49120.325578041491</v>
      </c>
      <c r="AG911" s="136">
        <v>76843</v>
      </c>
      <c r="AH911" s="34">
        <v>85473.315639599998</v>
      </c>
      <c r="AI911" s="34">
        <v>0</v>
      </c>
      <c r="AJ911" s="34">
        <v>8630.3156396000013</v>
      </c>
      <c r="AK911" s="34">
        <v>8630.3156396000013</v>
      </c>
      <c r="AL911" s="34">
        <v>76843</v>
      </c>
      <c r="AM911" s="34">
        <v>76843</v>
      </c>
      <c r="AN911" s="34">
        <v>0</v>
      </c>
      <c r="AO911" s="34">
        <v>107555.47203559999</v>
      </c>
      <c r="AP911" s="34">
        <v>98925.156395999991</v>
      </c>
      <c r="AQ911" s="34">
        <v>8630.3156395999977</v>
      </c>
      <c r="AR911" s="34">
        <v>-18505</v>
      </c>
      <c r="AS911" s="34">
        <v>0</v>
      </c>
    </row>
    <row r="912" spans="2:45" s="1" customFormat="1" ht="12.75" x14ac:dyDescent="0.2">
      <c r="B912" s="31" t="s">
        <v>3798</v>
      </c>
      <c r="C912" s="32" t="s">
        <v>1244</v>
      </c>
      <c r="D912" s="31" t="s">
        <v>1245</v>
      </c>
      <c r="E912" s="31" t="s">
        <v>13</v>
      </c>
      <c r="F912" s="31" t="s">
        <v>11</v>
      </c>
      <c r="G912" s="31" t="s">
        <v>18</v>
      </c>
      <c r="H912" s="31" t="s">
        <v>36</v>
      </c>
      <c r="I912" s="31" t="s">
        <v>10</v>
      </c>
      <c r="J912" s="31" t="s">
        <v>12</v>
      </c>
      <c r="K912" s="31" t="s">
        <v>1246</v>
      </c>
      <c r="L912" s="33">
        <v>1365</v>
      </c>
      <c r="M912" s="150">
        <v>69066.317513000002</v>
      </c>
      <c r="N912" s="34">
        <v>-69526</v>
      </c>
      <c r="O912" s="34">
        <v>23052.599726070282</v>
      </c>
      <c r="P912" s="30">
        <v>16010.767512999999</v>
      </c>
      <c r="Q912" s="35">
        <v>5503.5950629999998</v>
      </c>
      <c r="R912" s="36">
        <v>0</v>
      </c>
      <c r="S912" s="36">
        <v>1808.6653485721233</v>
      </c>
      <c r="T912" s="36">
        <v>2599.0363922243014</v>
      </c>
      <c r="U912" s="37">
        <v>4407.7255093423073</v>
      </c>
      <c r="V912" s="38">
        <v>9911.3205723423071</v>
      </c>
      <c r="W912" s="34">
        <v>25922.088085342308</v>
      </c>
      <c r="X912" s="34">
        <v>6512.0668586424072</v>
      </c>
      <c r="Y912" s="33">
        <v>19410.021226699901</v>
      </c>
      <c r="Z912" s="144">
        <v>0</v>
      </c>
      <c r="AA912" s="34">
        <v>12578.145826285579</v>
      </c>
      <c r="AB912" s="34">
        <v>7303.9943123004787</v>
      </c>
      <c r="AC912" s="34">
        <v>5721.69</v>
      </c>
      <c r="AD912" s="34">
        <v>2358.3378083875</v>
      </c>
      <c r="AE912" s="34">
        <v>2026.21</v>
      </c>
      <c r="AF912" s="34">
        <v>29988.377946973556</v>
      </c>
      <c r="AG912" s="136">
        <v>0</v>
      </c>
      <c r="AH912" s="34">
        <v>16470.449999999997</v>
      </c>
      <c r="AI912" s="34">
        <v>0</v>
      </c>
      <c r="AJ912" s="34">
        <v>1196.1000000000001</v>
      </c>
      <c r="AK912" s="34">
        <v>1196.1000000000001</v>
      </c>
      <c r="AL912" s="34">
        <v>0</v>
      </c>
      <c r="AM912" s="34">
        <v>15274.349999999999</v>
      </c>
      <c r="AN912" s="34">
        <v>15274.349999999999</v>
      </c>
      <c r="AO912" s="34">
        <v>16010.767512999999</v>
      </c>
      <c r="AP912" s="34">
        <v>-459.68248699999822</v>
      </c>
      <c r="AQ912" s="34">
        <v>16470.449999999997</v>
      </c>
      <c r="AR912" s="34">
        <v>-69526</v>
      </c>
      <c r="AS912" s="34">
        <v>0</v>
      </c>
    </row>
    <row r="913" spans="2:45" s="1" customFormat="1" ht="12.75" x14ac:dyDescent="0.2">
      <c r="B913" s="31" t="s">
        <v>3798</v>
      </c>
      <c r="C913" s="32" t="s">
        <v>3677</v>
      </c>
      <c r="D913" s="31" t="s">
        <v>3678</v>
      </c>
      <c r="E913" s="31" t="s">
        <v>13</v>
      </c>
      <c r="F913" s="31" t="s">
        <v>11</v>
      </c>
      <c r="G913" s="31" t="s">
        <v>18</v>
      </c>
      <c r="H913" s="31" t="s">
        <v>36</v>
      </c>
      <c r="I913" s="31" t="s">
        <v>10</v>
      </c>
      <c r="J913" s="31" t="s">
        <v>21</v>
      </c>
      <c r="K913" s="31" t="s">
        <v>3679</v>
      </c>
      <c r="L913" s="33">
        <v>10153</v>
      </c>
      <c r="M913" s="150">
        <v>336183.99043899996</v>
      </c>
      <c r="N913" s="34">
        <v>-270476.74</v>
      </c>
      <c r="O913" s="34">
        <v>113154.98602091828</v>
      </c>
      <c r="P913" s="30">
        <v>344117.25043899997</v>
      </c>
      <c r="Q913" s="35">
        <v>38700.165438999997</v>
      </c>
      <c r="R913" s="36">
        <v>0</v>
      </c>
      <c r="S913" s="36">
        <v>19317.273081150277</v>
      </c>
      <c r="T913" s="36">
        <v>988.72691884972301</v>
      </c>
      <c r="U913" s="37">
        <v>20306.109500170627</v>
      </c>
      <c r="V913" s="38">
        <v>59006.274939170624</v>
      </c>
      <c r="W913" s="34">
        <v>403123.5253781706</v>
      </c>
      <c r="X913" s="34">
        <v>36219.887027150253</v>
      </c>
      <c r="Y913" s="33">
        <v>366903.63835102034</v>
      </c>
      <c r="Z913" s="144">
        <v>0</v>
      </c>
      <c r="AA913" s="34">
        <v>23491.335862172738</v>
      </c>
      <c r="AB913" s="34">
        <v>91745.672086149716</v>
      </c>
      <c r="AC913" s="34">
        <v>42558.46</v>
      </c>
      <c r="AD913" s="34">
        <v>7558.1547336805588</v>
      </c>
      <c r="AE913" s="34">
        <v>246.39</v>
      </c>
      <c r="AF913" s="34">
        <v>165600.01268200303</v>
      </c>
      <c r="AG913" s="136">
        <v>344559</v>
      </c>
      <c r="AH913" s="34">
        <v>344559</v>
      </c>
      <c r="AI913" s="34">
        <v>36208</v>
      </c>
      <c r="AJ913" s="34">
        <v>36208</v>
      </c>
      <c r="AK913" s="34">
        <v>0</v>
      </c>
      <c r="AL913" s="34">
        <v>308351</v>
      </c>
      <c r="AM913" s="34">
        <v>308351</v>
      </c>
      <c r="AN913" s="34">
        <v>0</v>
      </c>
      <c r="AO913" s="34">
        <v>344117.25043899997</v>
      </c>
      <c r="AP913" s="34">
        <v>344117.25043899997</v>
      </c>
      <c r="AQ913" s="34">
        <v>0</v>
      </c>
      <c r="AR913" s="34">
        <v>-280136.74</v>
      </c>
      <c r="AS913" s="34">
        <v>9660</v>
      </c>
    </row>
    <row r="914" spans="2:45" s="1" customFormat="1" ht="12.75" x14ac:dyDescent="0.2">
      <c r="B914" s="31" t="s">
        <v>3798</v>
      </c>
      <c r="C914" s="32" t="s">
        <v>3182</v>
      </c>
      <c r="D914" s="31" t="s">
        <v>3183</v>
      </c>
      <c r="E914" s="31" t="s">
        <v>13</v>
      </c>
      <c r="F914" s="31" t="s">
        <v>11</v>
      </c>
      <c r="G914" s="31" t="s">
        <v>18</v>
      </c>
      <c r="H914" s="31" t="s">
        <v>36</v>
      </c>
      <c r="I914" s="31" t="s">
        <v>10</v>
      </c>
      <c r="J914" s="31" t="s">
        <v>22</v>
      </c>
      <c r="K914" s="31" t="s">
        <v>3184</v>
      </c>
      <c r="L914" s="33">
        <v>993</v>
      </c>
      <c r="M914" s="150">
        <v>48977.402613999999</v>
      </c>
      <c r="N914" s="34">
        <v>-14532</v>
      </c>
      <c r="O914" s="34">
        <v>7739.7504843552169</v>
      </c>
      <c r="P914" s="30">
        <v>427.93561400000181</v>
      </c>
      <c r="Q914" s="35">
        <v>3566.1535640000002</v>
      </c>
      <c r="R914" s="36">
        <v>0</v>
      </c>
      <c r="S914" s="36">
        <v>1121.5330674290021</v>
      </c>
      <c r="T914" s="36">
        <v>3928.5342515754287</v>
      </c>
      <c r="U914" s="37">
        <v>5050.0945515087697</v>
      </c>
      <c r="V914" s="38">
        <v>8616.2481155087698</v>
      </c>
      <c r="W914" s="34">
        <v>9044.1837295087716</v>
      </c>
      <c r="X914" s="34">
        <v>6829.8772417842165</v>
      </c>
      <c r="Y914" s="33">
        <v>2214.3064877245552</v>
      </c>
      <c r="Z914" s="144">
        <v>0</v>
      </c>
      <c r="AA914" s="34">
        <v>998.92604680057343</v>
      </c>
      <c r="AB914" s="34">
        <v>5825.4798119517909</v>
      </c>
      <c r="AC914" s="34">
        <v>5342.12</v>
      </c>
      <c r="AD914" s="34">
        <v>752.2348892</v>
      </c>
      <c r="AE914" s="34">
        <v>94.19</v>
      </c>
      <c r="AF914" s="34">
        <v>13012.950747952365</v>
      </c>
      <c r="AG914" s="136">
        <v>7528</v>
      </c>
      <c r="AH914" s="34">
        <v>10421.532999999999</v>
      </c>
      <c r="AI914" s="34">
        <v>0</v>
      </c>
      <c r="AJ914" s="34">
        <v>709</v>
      </c>
      <c r="AK914" s="34">
        <v>709</v>
      </c>
      <c r="AL914" s="34">
        <v>7528</v>
      </c>
      <c r="AM914" s="34">
        <v>9712.5329999999994</v>
      </c>
      <c r="AN914" s="34">
        <v>2184.5329999999994</v>
      </c>
      <c r="AO914" s="34">
        <v>427.93561400000181</v>
      </c>
      <c r="AP914" s="34">
        <v>-2465.5973859999976</v>
      </c>
      <c r="AQ914" s="34">
        <v>2893.5329999999994</v>
      </c>
      <c r="AR914" s="34">
        <v>-14532</v>
      </c>
      <c r="AS914" s="34">
        <v>0</v>
      </c>
    </row>
    <row r="915" spans="2:45" s="1" customFormat="1" ht="12.75" x14ac:dyDescent="0.2">
      <c r="B915" s="31" t="s">
        <v>3798</v>
      </c>
      <c r="C915" s="32" t="s">
        <v>1025</v>
      </c>
      <c r="D915" s="31" t="s">
        <v>1026</v>
      </c>
      <c r="E915" s="31" t="s">
        <v>13</v>
      </c>
      <c r="F915" s="31" t="s">
        <v>11</v>
      </c>
      <c r="G915" s="31" t="s">
        <v>18</v>
      </c>
      <c r="H915" s="31" t="s">
        <v>36</v>
      </c>
      <c r="I915" s="31" t="s">
        <v>10</v>
      </c>
      <c r="J915" s="31" t="s">
        <v>12</v>
      </c>
      <c r="K915" s="31" t="s">
        <v>1027</v>
      </c>
      <c r="L915" s="33">
        <v>3210</v>
      </c>
      <c r="M915" s="150">
        <v>105324.32095799998</v>
      </c>
      <c r="N915" s="34">
        <v>-13074</v>
      </c>
      <c r="O915" s="34">
        <v>3880.4793559623313</v>
      </c>
      <c r="P915" s="30">
        <v>92310.520957999979</v>
      </c>
      <c r="Q915" s="35">
        <v>3814.3159989999999</v>
      </c>
      <c r="R915" s="36">
        <v>0</v>
      </c>
      <c r="S915" s="36">
        <v>2311.5397668580304</v>
      </c>
      <c r="T915" s="36">
        <v>4108.4602331419701</v>
      </c>
      <c r="U915" s="37">
        <v>6420.0346198707493</v>
      </c>
      <c r="V915" s="38">
        <v>10234.350618870749</v>
      </c>
      <c r="W915" s="34">
        <v>102544.87157687073</v>
      </c>
      <c r="X915" s="34">
        <v>4334.1370628580189</v>
      </c>
      <c r="Y915" s="33">
        <v>98210.734514012714</v>
      </c>
      <c r="Z915" s="144">
        <v>0</v>
      </c>
      <c r="AA915" s="34">
        <v>11162.364665492943</v>
      </c>
      <c r="AB915" s="34">
        <v>17686.630895170372</v>
      </c>
      <c r="AC915" s="34">
        <v>15044.81</v>
      </c>
      <c r="AD915" s="34">
        <v>990.23242073174981</v>
      </c>
      <c r="AE915" s="34">
        <v>1150.47</v>
      </c>
      <c r="AF915" s="34">
        <v>46034.507981395065</v>
      </c>
      <c r="AG915" s="136">
        <v>38447</v>
      </c>
      <c r="AH915" s="34">
        <v>41575.199999999997</v>
      </c>
      <c r="AI915" s="34">
        <v>0</v>
      </c>
      <c r="AJ915" s="34">
        <v>3128.2000000000003</v>
      </c>
      <c r="AK915" s="34">
        <v>3128.2000000000003</v>
      </c>
      <c r="AL915" s="34">
        <v>38447</v>
      </c>
      <c r="AM915" s="34">
        <v>38447</v>
      </c>
      <c r="AN915" s="34">
        <v>0</v>
      </c>
      <c r="AO915" s="34">
        <v>92310.520957999979</v>
      </c>
      <c r="AP915" s="34">
        <v>89182.320957999982</v>
      </c>
      <c r="AQ915" s="34">
        <v>3128.1999999999971</v>
      </c>
      <c r="AR915" s="34">
        <v>-13074</v>
      </c>
      <c r="AS915" s="34">
        <v>0</v>
      </c>
    </row>
    <row r="916" spans="2:45" s="1" customFormat="1" ht="12.75" x14ac:dyDescent="0.2">
      <c r="B916" s="31" t="s">
        <v>3798</v>
      </c>
      <c r="C916" s="32" t="s">
        <v>1196</v>
      </c>
      <c r="D916" s="31" t="s">
        <v>1197</v>
      </c>
      <c r="E916" s="31" t="s">
        <v>13</v>
      </c>
      <c r="F916" s="31" t="s">
        <v>11</v>
      </c>
      <c r="G916" s="31" t="s">
        <v>18</v>
      </c>
      <c r="H916" s="31" t="s">
        <v>36</v>
      </c>
      <c r="I916" s="31" t="s">
        <v>10</v>
      </c>
      <c r="J916" s="31" t="s">
        <v>12</v>
      </c>
      <c r="K916" s="31" t="s">
        <v>1198</v>
      </c>
      <c r="L916" s="33">
        <v>1052</v>
      </c>
      <c r="M916" s="150">
        <v>56148.622712000004</v>
      </c>
      <c r="N916" s="34">
        <v>-8337</v>
      </c>
      <c r="O916" s="34">
        <v>0</v>
      </c>
      <c r="P916" s="30">
        <v>58667.322712000008</v>
      </c>
      <c r="Q916" s="35">
        <v>2344.4701500000001</v>
      </c>
      <c r="R916" s="36">
        <v>0</v>
      </c>
      <c r="S916" s="36">
        <v>1026.9793428575372</v>
      </c>
      <c r="T916" s="36">
        <v>1077.0206571424628</v>
      </c>
      <c r="U916" s="37">
        <v>2104.0113458267997</v>
      </c>
      <c r="V916" s="38">
        <v>4448.4814958267998</v>
      </c>
      <c r="W916" s="34">
        <v>63115.804207826804</v>
      </c>
      <c r="X916" s="34">
        <v>1925.5862678575286</v>
      </c>
      <c r="Y916" s="33">
        <v>61190.217939969276</v>
      </c>
      <c r="Z916" s="144">
        <v>0</v>
      </c>
      <c r="AA916" s="34">
        <v>623.98108634694847</v>
      </c>
      <c r="AB916" s="34">
        <v>5561.6281955377017</v>
      </c>
      <c r="AC916" s="34">
        <v>4409.68</v>
      </c>
      <c r="AD916" s="34">
        <v>495.15</v>
      </c>
      <c r="AE916" s="34">
        <v>0</v>
      </c>
      <c r="AF916" s="34">
        <v>11090.43928188465</v>
      </c>
      <c r="AG916" s="136">
        <v>16401</v>
      </c>
      <c r="AH916" s="34">
        <v>18235.7</v>
      </c>
      <c r="AI916" s="34">
        <v>0</v>
      </c>
      <c r="AJ916" s="34">
        <v>1834.7</v>
      </c>
      <c r="AK916" s="34">
        <v>1834.7</v>
      </c>
      <c r="AL916" s="34">
        <v>16401</v>
      </c>
      <c r="AM916" s="34">
        <v>16401</v>
      </c>
      <c r="AN916" s="34">
        <v>0</v>
      </c>
      <c r="AO916" s="34">
        <v>58667.322712000008</v>
      </c>
      <c r="AP916" s="34">
        <v>56832.622712000011</v>
      </c>
      <c r="AQ916" s="34">
        <v>1834.6999999999971</v>
      </c>
      <c r="AR916" s="34">
        <v>-8337</v>
      </c>
      <c r="AS916" s="34">
        <v>0</v>
      </c>
    </row>
    <row r="917" spans="2:45" s="1" customFormat="1" ht="12.75" x14ac:dyDescent="0.2">
      <c r="B917" s="31" t="s">
        <v>3798</v>
      </c>
      <c r="C917" s="32" t="s">
        <v>3311</v>
      </c>
      <c r="D917" s="31" t="s">
        <v>3312</v>
      </c>
      <c r="E917" s="31" t="s">
        <v>13</v>
      </c>
      <c r="F917" s="31" t="s">
        <v>11</v>
      </c>
      <c r="G917" s="31" t="s">
        <v>18</v>
      </c>
      <c r="H917" s="31" t="s">
        <v>36</v>
      </c>
      <c r="I917" s="31" t="s">
        <v>10</v>
      </c>
      <c r="J917" s="31" t="s">
        <v>22</v>
      </c>
      <c r="K917" s="31" t="s">
        <v>3313</v>
      </c>
      <c r="L917" s="33">
        <v>751</v>
      </c>
      <c r="M917" s="150">
        <v>170529.02963899999</v>
      </c>
      <c r="N917" s="34">
        <v>13193</v>
      </c>
      <c r="O917" s="34">
        <v>0</v>
      </c>
      <c r="P917" s="30">
        <v>192371.02963899999</v>
      </c>
      <c r="Q917" s="35">
        <v>2109.81475</v>
      </c>
      <c r="R917" s="36">
        <v>0</v>
      </c>
      <c r="S917" s="36">
        <v>0</v>
      </c>
      <c r="T917" s="36">
        <v>1502</v>
      </c>
      <c r="U917" s="37">
        <v>1502.0080995398541</v>
      </c>
      <c r="V917" s="38">
        <v>3611.8228495398544</v>
      </c>
      <c r="W917" s="34">
        <v>195982.85248853985</v>
      </c>
      <c r="X917" s="34">
        <v>2.9103829999999999E-11</v>
      </c>
      <c r="Y917" s="33">
        <v>195982.85248853982</v>
      </c>
      <c r="Z917" s="144">
        <v>70652.553203341755</v>
      </c>
      <c r="AA917" s="34">
        <v>34236.184632376899</v>
      </c>
      <c r="AB917" s="34">
        <v>38015.464408863336</v>
      </c>
      <c r="AC917" s="34">
        <v>3147.98</v>
      </c>
      <c r="AD917" s="34">
        <v>16181.98160106139</v>
      </c>
      <c r="AE917" s="34">
        <v>5549.88</v>
      </c>
      <c r="AF917" s="34">
        <v>167784.04384564341</v>
      </c>
      <c r="AG917" s="136">
        <v>21960</v>
      </c>
      <c r="AH917" s="34">
        <v>21960</v>
      </c>
      <c r="AI917" s="34">
        <v>0</v>
      </c>
      <c r="AJ917" s="34">
        <v>0</v>
      </c>
      <c r="AK917" s="34">
        <v>0</v>
      </c>
      <c r="AL917" s="34">
        <v>21960</v>
      </c>
      <c r="AM917" s="34">
        <v>21960</v>
      </c>
      <c r="AN917" s="34">
        <v>0</v>
      </c>
      <c r="AO917" s="34">
        <v>192371.02963899999</v>
      </c>
      <c r="AP917" s="34">
        <v>192371.02963899999</v>
      </c>
      <c r="AQ917" s="34">
        <v>0</v>
      </c>
      <c r="AR917" s="34">
        <v>13193</v>
      </c>
      <c r="AS917" s="34">
        <v>0</v>
      </c>
    </row>
    <row r="918" spans="2:45" s="1" customFormat="1" ht="12.75" x14ac:dyDescent="0.2">
      <c r="B918" s="31" t="s">
        <v>3798</v>
      </c>
      <c r="C918" s="32" t="s">
        <v>1868</v>
      </c>
      <c r="D918" s="31" t="s">
        <v>1869</v>
      </c>
      <c r="E918" s="31" t="s">
        <v>13</v>
      </c>
      <c r="F918" s="31" t="s">
        <v>11</v>
      </c>
      <c r="G918" s="31" t="s">
        <v>18</v>
      </c>
      <c r="H918" s="31" t="s">
        <v>36</v>
      </c>
      <c r="I918" s="31" t="s">
        <v>10</v>
      </c>
      <c r="J918" s="31" t="s">
        <v>22</v>
      </c>
      <c r="K918" s="31" t="s">
        <v>1870</v>
      </c>
      <c r="L918" s="33">
        <v>252</v>
      </c>
      <c r="M918" s="150">
        <v>62985.402172999995</v>
      </c>
      <c r="N918" s="34">
        <v>-45329</v>
      </c>
      <c r="O918" s="34">
        <v>21004.834994123361</v>
      </c>
      <c r="P918" s="30">
        <v>6997.4021729999949</v>
      </c>
      <c r="Q918" s="35">
        <v>1435.3819800000001</v>
      </c>
      <c r="R918" s="36">
        <v>0</v>
      </c>
      <c r="S918" s="36">
        <v>171.02880685720854</v>
      </c>
      <c r="T918" s="36">
        <v>10509.055342857537</v>
      </c>
      <c r="U918" s="37">
        <v>10680.141742103038</v>
      </c>
      <c r="V918" s="38">
        <v>12115.523722103038</v>
      </c>
      <c r="W918" s="34">
        <v>19112.925895103035</v>
      </c>
      <c r="X918" s="34">
        <v>13042.380059980573</v>
      </c>
      <c r="Y918" s="33">
        <v>6070.5458351224624</v>
      </c>
      <c r="Z918" s="144">
        <v>0</v>
      </c>
      <c r="AA918" s="34">
        <v>4441.0961932840419</v>
      </c>
      <c r="AB918" s="34">
        <v>8193.0415790379957</v>
      </c>
      <c r="AC918" s="34">
        <v>2751.9700000000003</v>
      </c>
      <c r="AD918" s="34">
        <v>1988.8663432353196</v>
      </c>
      <c r="AE918" s="34">
        <v>529</v>
      </c>
      <c r="AF918" s="34">
        <v>17903.974115557357</v>
      </c>
      <c r="AG918" s="136">
        <v>9663</v>
      </c>
      <c r="AH918" s="34">
        <v>13583</v>
      </c>
      <c r="AI918" s="34">
        <v>0</v>
      </c>
      <c r="AJ918" s="34">
        <v>3920</v>
      </c>
      <c r="AK918" s="34">
        <v>3920</v>
      </c>
      <c r="AL918" s="34">
        <v>9663</v>
      </c>
      <c r="AM918" s="34">
        <v>9663</v>
      </c>
      <c r="AN918" s="34">
        <v>0</v>
      </c>
      <c r="AO918" s="34">
        <v>6997.4021729999949</v>
      </c>
      <c r="AP918" s="34">
        <v>3077.4021729999949</v>
      </c>
      <c r="AQ918" s="34">
        <v>3920</v>
      </c>
      <c r="AR918" s="34">
        <v>-52623</v>
      </c>
      <c r="AS918" s="34">
        <v>7294</v>
      </c>
    </row>
    <row r="919" spans="2:45" s="1" customFormat="1" ht="12.75" x14ac:dyDescent="0.2">
      <c r="B919" s="31" t="s">
        <v>3798</v>
      </c>
      <c r="C919" s="32" t="s">
        <v>1344</v>
      </c>
      <c r="D919" s="31" t="s">
        <v>1345</v>
      </c>
      <c r="E919" s="31" t="s">
        <v>13</v>
      </c>
      <c r="F919" s="31" t="s">
        <v>11</v>
      </c>
      <c r="G919" s="31" t="s">
        <v>18</v>
      </c>
      <c r="H919" s="31" t="s">
        <v>36</v>
      </c>
      <c r="I919" s="31" t="s">
        <v>10</v>
      </c>
      <c r="J919" s="31" t="s">
        <v>12</v>
      </c>
      <c r="K919" s="31" t="s">
        <v>1346</v>
      </c>
      <c r="L919" s="33">
        <v>1892</v>
      </c>
      <c r="M919" s="150">
        <v>68526.822329000002</v>
      </c>
      <c r="N919" s="34">
        <v>-58629</v>
      </c>
      <c r="O919" s="34">
        <v>25680.73840459418</v>
      </c>
      <c r="P919" s="30">
        <v>15908.322329000002</v>
      </c>
      <c r="Q919" s="35">
        <v>3343.647496</v>
      </c>
      <c r="R919" s="36">
        <v>0</v>
      </c>
      <c r="S919" s="36">
        <v>0</v>
      </c>
      <c r="T919" s="36">
        <v>5455.8441654973176</v>
      </c>
      <c r="U919" s="37">
        <v>5455.8735861546129</v>
      </c>
      <c r="V919" s="38">
        <v>8799.5210821546134</v>
      </c>
      <c r="W919" s="34">
        <v>24707.843411154616</v>
      </c>
      <c r="X919" s="34">
        <v>6428.7685795941798</v>
      </c>
      <c r="Y919" s="33">
        <v>18279.074831560436</v>
      </c>
      <c r="Z919" s="144">
        <v>0</v>
      </c>
      <c r="AA919" s="34">
        <v>11915.979413591043</v>
      </c>
      <c r="AB919" s="34">
        <v>8195.4727321431656</v>
      </c>
      <c r="AC919" s="34">
        <v>7930.72</v>
      </c>
      <c r="AD919" s="34">
        <v>1186.28645142648</v>
      </c>
      <c r="AE919" s="34">
        <v>2276.75</v>
      </c>
      <c r="AF919" s="34">
        <v>31505.20859716069</v>
      </c>
      <c r="AG919" s="136">
        <v>27350</v>
      </c>
      <c r="AH919" s="34">
        <v>27998.5</v>
      </c>
      <c r="AI919" s="34">
        <v>1773</v>
      </c>
      <c r="AJ919" s="34">
        <v>2421.5</v>
      </c>
      <c r="AK919" s="34">
        <v>648.5</v>
      </c>
      <c r="AL919" s="34">
        <v>25577</v>
      </c>
      <c r="AM919" s="34">
        <v>25577</v>
      </c>
      <c r="AN919" s="34">
        <v>0</v>
      </c>
      <c r="AO919" s="34">
        <v>15908.322329000002</v>
      </c>
      <c r="AP919" s="34">
        <v>15259.822329000002</v>
      </c>
      <c r="AQ919" s="34">
        <v>648.5</v>
      </c>
      <c r="AR919" s="34">
        <v>-58629</v>
      </c>
      <c r="AS919" s="34">
        <v>0</v>
      </c>
    </row>
    <row r="920" spans="2:45" s="1" customFormat="1" ht="12.75" x14ac:dyDescent="0.2">
      <c r="B920" s="31" t="s">
        <v>3798</v>
      </c>
      <c r="C920" s="32" t="s">
        <v>1473</v>
      </c>
      <c r="D920" s="31" t="s">
        <v>1474</v>
      </c>
      <c r="E920" s="31" t="s">
        <v>13</v>
      </c>
      <c r="F920" s="31" t="s">
        <v>11</v>
      </c>
      <c r="G920" s="31" t="s">
        <v>18</v>
      </c>
      <c r="H920" s="31" t="s">
        <v>36</v>
      </c>
      <c r="I920" s="31" t="s">
        <v>10</v>
      </c>
      <c r="J920" s="31" t="s">
        <v>22</v>
      </c>
      <c r="K920" s="31" t="s">
        <v>1475</v>
      </c>
      <c r="L920" s="33">
        <v>219</v>
      </c>
      <c r="M920" s="150">
        <v>23697.377883000001</v>
      </c>
      <c r="N920" s="34">
        <v>-4784</v>
      </c>
      <c r="O920" s="34">
        <v>4444</v>
      </c>
      <c r="P920" s="30">
        <v>11067.377883000001</v>
      </c>
      <c r="Q920" s="35">
        <v>999.56877599999996</v>
      </c>
      <c r="R920" s="36">
        <v>0</v>
      </c>
      <c r="S920" s="36">
        <v>335.97687200012899</v>
      </c>
      <c r="T920" s="36">
        <v>102.02312799987101</v>
      </c>
      <c r="U920" s="37">
        <v>438.00236191641557</v>
      </c>
      <c r="V920" s="38">
        <v>1437.5711379164154</v>
      </c>
      <c r="W920" s="34">
        <v>12504.949020916416</v>
      </c>
      <c r="X920" s="34">
        <v>629.95663500012779</v>
      </c>
      <c r="Y920" s="33">
        <v>11874.992385916288</v>
      </c>
      <c r="Z920" s="144">
        <v>0</v>
      </c>
      <c r="AA920" s="34">
        <v>418.44550782966905</v>
      </c>
      <c r="AB920" s="34">
        <v>1758.4307951243934</v>
      </c>
      <c r="AC920" s="34">
        <v>1551.19</v>
      </c>
      <c r="AD920" s="34">
        <v>166</v>
      </c>
      <c r="AE920" s="34">
        <v>0</v>
      </c>
      <c r="AF920" s="34">
        <v>3894.0663029540624</v>
      </c>
      <c r="AG920" s="136">
        <v>2892</v>
      </c>
      <c r="AH920" s="34">
        <v>3232</v>
      </c>
      <c r="AI920" s="34">
        <v>0</v>
      </c>
      <c r="AJ920" s="34">
        <v>340</v>
      </c>
      <c r="AK920" s="34">
        <v>340</v>
      </c>
      <c r="AL920" s="34">
        <v>2892</v>
      </c>
      <c r="AM920" s="34">
        <v>2892</v>
      </c>
      <c r="AN920" s="34">
        <v>0</v>
      </c>
      <c r="AO920" s="34">
        <v>11067.377883000001</v>
      </c>
      <c r="AP920" s="34">
        <v>10727.377883000001</v>
      </c>
      <c r="AQ920" s="34">
        <v>340</v>
      </c>
      <c r="AR920" s="34">
        <v>-4784</v>
      </c>
      <c r="AS920" s="34">
        <v>0</v>
      </c>
    </row>
    <row r="921" spans="2:45" s="1" customFormat="1" ht="12.75" x14ac:dyDescent="0.2">
      <c r="B921" s="31" t="s">
        <v>3798</v>
      </c>
      <c r="C921" s="32" t="s">
        <v>2672</v>
      </c>
      <c r="D921" s="31" t="s">
        <v>2673</v>
      </c>
      <c r="E921" s="31" t="s">
        <v>13</v>
      </c>
      <c r="F921" s="31" t="s">
        <v>11</v>
      </c>
      <c r="G921" s="31" t="s">
        <v>18</v>
      </c>
      <c r="H921" s="31" t="s">
        <v>36</v>
      </c>
      <c r="I921" s="31" t="s">
        <v>10</v>
      </c>
      <c r="J921" s="31" t="s">
        <v>12</v>
      </c>
      <c r="K921" s="31" t="s">
        <v>2674</v>
      </c>
      <c r="L921" s="33">
        <v>1265</v>
      </c>
      <c r="M921" s="150">
        <v>25028.629812999996</v>
      </c>
      <c r="N921" s="34">
        <v>-7991</v>
      </c>
      <c r="O921" s="34">
        <v>6834</v>
      </c>
      <c r="P921" s="30">
        <v>17235.979812999994</v>
      </c>
      <c r="Q921" s="35">
        <v>1714.4826579999999</v>
      </c>
      <c r="R921" s="36">
        <v>0</v>
      </c>
      <c r="S921" s="36">
        <v>1501.9487120005767</v>
      </c>
      <c r="T921" s="36">
        <v>1028.0512879994233</v>
      </c>
      <c r="U921" s="37">
        <v>2530.0136430331768</v>
      </c>
      <c r="V921" s="38">
        <v>4244.4963010331767</v>
      </c>
      <c r="W921" s="34">
        <v>21480.476114033172</v>
      </c>
      <c r="X921" s="34">
        <v>2816.1538350005758</v>
      </c>
      <c r="Y921" s="33">
        <v>18664.322279032596</v>
      </c>
      <c r="Z921" s="144">
        <v>0</v>
      </c>
      <c r="AA921" s="34">
        <v>830.78686783868034</v>
      </c>
      <c r="AB921" s="34">
        <v>5501.9934399579315</v>
      </c>
      <c r="AC921" s="34">
        <v>5302.52</v>
      </c>
      <c r="AD921" s="34">
        <v>0</v>
      </c>
      <c r="AE921" s="34">
        <v>0</v>
      </c>
      <c r="AF921" s="34">
        <v>11635.300307796613</v>
      </c>
      <c r="AG921" s="136">
        <v>13941</v>
      </c>
      <c r="AH921" s="34">
        <v>15312.349999999999</v>
      </c>
      <c r="AI921" s="34">
        <v>0</v>
      </c>
      <c r="AJ921" s="34">
        <v>1157</v>
      </c>
      <c r="AK921" s="34">
        <v>1157</v>
      </c>
      <c r="AL921" s="34">
        <v>13941</v>
      </c>
      <c r="AM921" s="34">
        <v>14155.349999999999</v>
      </c>
      <c r="AN921" s="34">
        <v>214.34999999999854</v>
      </c>
      <c r="AO921" s="34">
        <v>17235.979812999994</v>
      </c>
      <c r="AP921" s="34">
        <v>15864.629812999996</v>
      </c>
      <c r="AQ921" s="34">
        <v>1371.3499999999985</v>
      </c>
      <c r="AR921" s="34">
        <v>-7991</v>
      </c>
      <c r="AS921" s="34">
        <v>0</v>
      </c>
    </row>
    <row r="922" spans="2:45" s="1" customFormat="1" ht="12.75" x14ac:dyDescent="0.2">
      <c r="B922" s="31" t="s">
        <v>3798</v>
      </c>
      <c r="C922" s="32" t="s">
        <v>764</v>
      </c>
      <c r="D922" s="31" t="s">
        <v>765</v>
      </c>
      <c r="E922" s="31" t="s">
        <v>13</v>
      </c>
      <c r="F922" s="31" t="s">
        <v>11</v>
      </c>
      <c r="G922" s="31" t="s">
        <v>18</v>
      </c>
      <c r="H922" s="31" t="s">
        <v>36</v>
      </c>
      <c r="I922" s="31" t="s">
        <v>10</v>
      </c>
      <c r="J922" s="31" t="s">
        <v>22</v>
      </c>
      <c r="K922" s="31" t="s">
        <v>766</v>
      </c>
      <c r="L922" s="33">
        <v>733</v>
      </c>
      <c r="M922" s="150">
        <v>31668.322080999998</v>
      </c>
      <c r="N922" s="34">
        <v>-28110</v>
      </c>
      <c r="O922" s="34">
        <v>15979.983968296116</v>
      </c>
      <c r="P922" s="30">
        <v>-789.27791900000011</v>
      </c>
      <c r="Q922" s="35">
        <v>1049.020125</v>
      </c>
      <c r="R922" s="36">
        <v>789.27791900000011</v>
      </c>
      <c r="S922" s="36">
        <v>604.91016914308932</v>
      </c>
      <c r="T922" s="36">
        <v>14151.258595296114</v>
      </c>
      <c r="U922" s="37">
        <v>15545.530512310686</v>
      </c>
      <c r="V922" s="38">
        <v>16594.550637310687</v>
      </c>
      <c r="W922" s="34">
        <v>16594.550637310687</v>
      </c>
      <c r="X922" s="34">
        <v>16594.466808439203</v>
      </c>
      <c r="Y922" s="33">
        <v>8.3828871482182876E-2</v>
      </c>
      <c r="Z922" s="144">
        <v>0</v>
      </c>
      <c r="AA922" s="34">
        <v>1632.5537598565465</v>
      </c>
      <c r="AB922" s="34">
        <v>5631.6946636242974</v>
      </c>
      <c r="AC922" s="34">
        <v>3072.53</v>
      </c>
      <c r="AD922" s="34">
        <v>187</v>
      </c>
      <c r="AE922" s="34">
        <v>0</v>
      </c>
      <c r="AF922" s="34">
        <v>10523.778423480844</v>
      </c>
      <c r="AG922" s="136">
        <v>21011</v>
      </c>
      <c r="AH922" s="34">
        <v>22885.4</v>
      </c>
      <c r="AI922" s="34">
        <v>0</v>
      </c>
      <c r="AJ922" s="34">
        <v>1874.4</v>
      </c>
      <c r="AK922" s="34">
        <v>1874.4</v>
      </c>
      <c r="AL922" s="34">
        <v>21011</v>
      </c>
      <c r="AM922" s="34">
        <v>21011</v>
      </c>
      <c r="AN922" s="34">
        <v>0</v>
      </c>
      <c r="AO922" s="34">
        <v>-789.27791900000011</v>
      </c>
      <c r="AP922" s="34">
        <v>-2663.6779190000002</v>
      </c>
      <c r="AQ922" s="34">
        <v>1874.4</v>
      </c>
      <c r="AR922" s="34">
        <v>-28110</v>
      </c>
      <c r="AS922" s="34">
        <v>0</v>
      </c>
    </row>
    <row r="923" spans="2:45" s="1" customFormat="1" ht="12.75" x14ac:dyDescent="0.2">
      <c r="B923" s="31" t="s">
        <v>3798</v>
      </c>
      <c r="C923" s="32" t="s">
        <v>3086</v>
      </c>
      <c r="D923" s="31" t="s">
        <v>3087</v>
      </c>
      <c r="E923" s="31" t="s">
        <v>13</v>
      </c>
      <c r="F923" s="31" t="s">
        <v>11</v>
      </c>
      <c r="G923" s="31" t="s">
        <v>18</v>
      </c>
      <c r="H923" s="31" t="s">
        <v>36</v>
      </c>
      <c r="I923" s="31" t="s">
        <v>10</v>
      </c>
      <c r="J923" s="31" t="s">
        <v>22</v>
      </c>
      <c r="K923" s="31" t="s">
        <v>3088</v>
      </c>
      <c r="L923" s="33">
        <v>480</v>
      </c>
      <c r="M923" s="150">
        <v>18372.508580000002</v>
      </c>
      <c r="N923" s="34">
        <v>-27753</v>
      </c>
      <c r="O923" s="34">
        <v>18812.124874970428</v>
      </c>
      <c r="P923" s="30">
        <v>-4609.240561999999</v>
      </c>
      <c r="Q923" s="35">
        <v>1242.7758920000001</v>
      </c>
      <c r="R923" s="36">
        <v>4609.240561999999</v>
      </c>
      <c r="S923" s="36">
        <v>1316.3795428576484</v>
      </c>
      <c r="T923" s="36">
        <v>15483.392691744477</v>
      </c>
      <c r="U923" s="37">
        <v>21409.128244772819</v>
      </c>
      <c r="V923" s="38">
        <v>22651.90413677282</v>
      </c>
      <c r="W923" s="34">
        <v>22651.90413677282</v>
      </c>
      <c r="X923" s="34">
        <v>21189.392725828075</v>
      </c>
      <c r="Y923" s="33">
        <v>1462.5114109447459</v>
      </c>
      <c r="Z923" s="144">
        <v>0</v>
      </c>
      <c r="AA923" s="34">
        <v>805.38707863516765</v>
      </c>
      <c r="AB923" s="34">
        <v>3546.4485646398152</v>
      </c>
      <c r="AC923" s="34">
        <v>2180.3200000000002</v>
      </c>
      <c r="AD923" s="34">
        <v>78</v>
      </c>
      <c r="AE923" s="34">
        <v>0</v>
      </c>
      <c r="AF923" s="34">
        <v>6610.1556432749821</v>
      </c>
      <c r="AG923" s="136">
        <v>14833</v>
      </c>
      <c r="AH923" s="34">
        <v>16395.250857999999</v>
      </c>
      <c r="AI923" s="34">
        <v>275</v>
      </c>
      <c r="AJ923" s="34">
        <v>1837.2508580000003</v>
      </c>
      <c r="AK923" s="34">
        <v>1562.2508580000003</v>
      </c>
      <c r="AL923" s="34">
        <v>14558</v>
      </c>
      <c r="AM923" s="34">
        <v>14558</v>
      </c>
      <c r="AN923" s="34">
        <v>0</v>
      </c>
      <c r="AO923" s="34">
        <v>-4609.240561999999</v>
      </c>
      <c r="AP923" s="34">
        <v>-6171.4914199999994</v>
      </c>
      <c r="AQ923" s="34">
        <v>1562.2508580000003</v>
      </c>
      <c r="AR923" s="34">
        <v>-29783</v>
      </c>
      <c r="AS923" s="34">
        <v>2030</v>
      </c>
    </row>
    <row r="924" spans="2:45" s="1" customFormat="1" ht="12.75" x14ac:dyDescent="0.2">
      <c r="B924" s="31" t="s">
        <v>3798</v>
      </c>
      <c r="C924" s="32" t="s">
        <v>2975</v>
      </c>
      <c r="D924" s="31" t="s">
        <v>2976</v>
      </c>
      <c r="E924" s="31" t="s">
        <v>13</v>
      </c>
      <c r="F924" s="31" t="s">
        <v>11</v>
      </c>
      <c r="G924" s="31" t="s">
        <v>18</v>
      </c>
      <c r="H924" s="31" t="s">
        <v>36</v>
      </c>
      <c r="I924" s="31" t="s">
        <v>10</v>
      </c>
      <c r="J924" s="31" t="s">
        <v>22</v>
      </c>
      <c r="K924" s="31" t="s">
        <v>2977</v>
      </c>
      <c r="L924" s="33">
        <v>329</v>
      </c>
      <c r="M924" s="150">
        <v>8800.2682779999996</v>
      </c>
      <c r="N924" s="34">
        <v>-1276</v>
      </c>
      <c r="O924" s="34">
        <v>0</v>
      </c>
      <c r="P924" s="30">
        <v>2820.2172780000001</v>
      </c>
      <c r="Q924" s="35">
        <v>451.88282099999998</v>
      </c>
      <c r="R924" s="36">
        <v>0</v>
      </c>
      <c r="S924" s="36">
        <v>91.678374857178056</v>
      </c>
      <c r="T924" s="36">
        <v>566.32162514282197</v>
      </c>
      <c r="U924" s="37">
        <v>658.00354826712658</v>
      </c>
      <c r="V924" s="38">
        <v>1109.8863692671266</v>
      </c>
      <c r="W924" s="34">
        <v>3930.1036472671267</v>
      </c>
      <c r="X924" s="34">
        <v>171.89695285717789</v>
      </c>
      <c r="Y924" s="33">
        <v>3758.2066944099488</v>
      </c>
      <c r="Z924" s="144">
        <v>0</v>
      </c>
      <c r="AA924" s="34">
        <v>708.09123706935668</v>
      </c>
      <c r="AB924" s="34">
        <v>1121.1906085021456</v>
      </c>
      <c r="AC924" s="34">
        <v>1379.07</v>
      </c>
      <c r="AD924" s="34">
        <v>0</v>
      </c>
      <c r="AE924" s="34">
        <v>0</v>
      </c>
      <c r="AF924" s="34">
        <v>3208.3518455715021</v>
      </c>
      <c r="AG924" s="136">
        <v>124</v>
      </c>
      <c r="AH924" s="34">
        <v>3597.9489999999996</v>
      </c>
      <c r="AI924" s="34">
        <v>0</v>
      </c>
      <c r="AJ924" s="34">
        <v>380</v>
      </c>
      <c r="AK924" s="34">
        <v>380</v>
      </c>
      <c r="AL924" s="34">
        <v>124</v>
      </c>
      <c r="AM924" s="34">
        <v>3217.9489999999996</v>
      </c>
      <c r="AN924" s="34">
        <v>3093.9489999999996</v>
      </c>
      <c r="AO924" s="34">
        <v>2820.2172780000001</v>
      </c>
      <c r="AP924" s="34">
        <v>-653.73172199999954</v>
      </c>
      <c r="AQ924" s="34">
        <v>3473.9489999999996</v>
      </c>
      <c r="AR924" s="34">
        <v>-1276</v>
      </c>
      <c r="AS924" s="34">
        <v>0</v>
      </c>
    </row>
    <row r="925" spans="2:45" s="1" customFormat="1" ht="12.75" x14ac:dyDescent="0.2">
      <c r="B925" s="31" t="s">
        <v>3798</v>
      </c>
      <c r="C925" s="32" t="s">
        <v>3122</v>
      </c>
      <c r="D925" s="31" t="s">
        <v>3123</v>
      </c>
      <c r="E925" s="31" t="s">
        <v>13</v>
      </c>
      <c r="F925" s="31" t="s">
        <v>11</v>
      </c>
      <c r="G925" s="31" t="s">
        <v>18</v>
      </c>
      <c r="H925" s="31" t="s">
        <v>36</v>
      </c>
      <c r="I925" s="31" t="s">
        <v>10</v>
      </c>
      <c r="J925" s="31" t="s">
        <v>22</v>
      </c>
      <c r="K925" s="31" t="s">
        <v>3124</v>
      </c>
      <c r="L925" s="33">
        <v>355</v>
      </c>
      <c r="M925" s="150">
        <v>10425.491787999999</v>
      </c>
      <c r="N925" s="34">
        <v>-30785</v>
      </c>
      <c r="O925" s="34">
        <v>30415.5</v>
      </c>
      <c r="P925" s="30">
        <v>-25857.753212</v>
      </c>
      <c r="Q925" s="35">
        <v>984.48563799999999</v>
      </c>
      <c r="R925" s="36">
        <v>25857.753212</v>
      </c>
      <c r="S925" s="36">
        <v>384.12218971443326</v>
      </c>
      <c r="T925" s="36">
        <v>23632.067938814729</v>
      </c>
      <c r="U925" s="37">
        <v>49874.212285929811</v>
      </c>
      <c r="V925" s="38">
        <v>50858.697923929809</v>
      </c>
      <c r="W925" s="34">
        <v>50858.697923929809</v>
      </c>
      <c r="X925" s="34">
        <v>30487.350383714424</v>
      </c>
      <c r="Y925" s="33">
        <v>20371.347540215385</v>
      </c>
      <c r="Z925" s="144">
        <v>0</v>
      </c>
      <c r="AA925" s="34">
        <v>3604.5534703161034</v>
      </c>
      <c r="AB925" s="34">
        <v>1950.8255781139619</v>
      </c>
      <c r="AC925" s="34">
        <v>2166.16</v>
      </c>
      <c r="AD925" s="34">
        <v>126.91641744999998</v>
      </c>
      <c r="AE925" s="34">
        <v>0</v>
      </c>
      <c r="AF925" s="34">
        <v>7848.4554658800653</v>
      </c>
      <c r="AG925" s="136">
        <v>1360</v>
      </c>
      <c r="AH925" s="34">
        <v>3841.7549999999997</v>
      </c>
      <c r="AI925" s="34">
        <v>0</v>
      </c>
      <c r="AJ925" s="34">
        <v>369.5</v>
      </c>
      <c r="AK925" s="34">
        <v>369.5</v>
      </c>
      <c r="AL925" s="34">
        <v>1360</v>
      </c>
      <c r="AM925" s="34">
        <v>3472.2549999999997</v>
      </c>
      <c r="AN925" s="34">
        <v>2112.2549999999997</v>
      </c>
      <c r="AO925" s="34">
        <v>-25857.753212</v>
      </c>
      <c r="AP925" s="34">
        <v>-28339.508212000001</v>
      </c>
      <c r="AQ925" s="34">
        <v>2481.755000000001</v>
      </c>
      <c r="AR925" s="34">
        <v>-30785</v>
      </c>
      <c r="AS925" s="34">
        <v>0</v>
      </c>
    </row>
    <row r="926" spans="2:45" s="1" customFormat="1" ht="12.75" x14ac:dyDescent="0.2">
      <c r="B926" s="31" t="s">
        <v>3798</v>
      </c>
      <c r="C926" s="32" t="s">
        <v>450</v>
      </c>
      <c r="D926" s="31" t="s">
        <v>451</v>
      </c>
      <c r="E926" s="31" t="s">
        <v>13</v>
      </c>
      <c r="F926" s="31" t="s">
        <v>11</v>
      </c>
      <c r="G926" s="31" t="s">
        <v>18</v>
      </c>
      <c r="H926" s="31" t="s">
        <v>36</v>
      </c>
      <c r="I926" s="31" t="s">
        <v>10</v>
      </c>
      <c r="J926" s="31" t="s">
        <v>12</v>
      </c>
      <c r="K926" s="31" t="s">
        <v>452</v>
      </c>
      <c r="L926" s="33">
        <v>1034</v>
      </c>
      <c r="M926" s="150">
        <v>36519.836251999994</v>
      </c>
      <c r="N926" s="34">
        <v>-17479.060000000001</v>
      </c>
      <c r="O926" s="34">
        <v>14389.313671596881</v>
      </c>
      <c r="P926" s="30">
        <v>-11394.663748000006</v>
      </c>
      <c r="Q926" s="35">
        <v>1860.174172</v>
      </c>
      <c r="R926" s="36">
        <v>11394.663748000006</v>
      </c>
      <c r="S926" s="36">
        <v>1672.9329074292139</v>
      </c>
      <c r="T926" s="36">
        <v>11155.092326739919</v>
      </c>
      <c r="U926" s="37">
        <v>24222.81960309776</v>
      </c>
      <c r="V926" s="38">
        <v>26082.993775097759</v>
      </c>
      <c r="W926" s="34">
        <v>26082.993775097759</v>
      </c>
      <c r="X926" s="34">
        <v>17129.704995026092</v>
      </c>
      <c r="Y926" s="33">
        <v>8953.2887800716671</v>
      </c>
      <c r="Z926" s="144">
        <v>0</v>
      </c>
      <c r="AA926" s="34">
        <v>1687.4143306921458</v>
      </c>
      <c r="AB926" s="34">
        <v>5411.9851604531077</v>
      </c>
      <c r="AC926" s="34">
        <v>4334.2299999999996</v>
      </c>
      <c r="AD926" s="34">
        <v>1516</v>
      </c>
      <c r="AE926" s="34">
        <v>90.07</v>
      </c>
      <c r="AF926" s="34">
        <v>13039.699491145253</v>
      </c>
      <c r="AG926" s="136">
        <v>10003</v>
      </c>
      <c r="AH926" s="34">
        <v>11977.56</v>
      </c>
      <c r="AI926" s="34">
        <v>0</v>
      </c>
      <c r="AJ926" s="34">
        <v>407.1</v>
      </c>
      <c r="AK926" s="34">
        <v>407.1</v>
      </c>
      <c r="AL926" s="34">
        <v>10003</v>
      </c>
      <c r="AM926" s="34">
        <v>11570.46</v>
      </c>
      <c r="AN926" s="34">
        <v>1567.4599999999991</v>
      </c>
      <c r="AO926" s="34">
        <v>-11394.663748000006</v>
      </c>
      <c r="AP926" s="34">
        <v>-13369.223748000006</v>
      </c>
      <c r="AQ926" s="34">
        <v>1974.5599999999995</v>
      </c>
      <c r="AR926" s="34">
        <v>-17479.060000000001</v>
      </c>
      <c r="AS926" s="34">
        <v>0</v>
      </c>
    </row>
    <row r="927" spans="2:45" s="1" customFormat="1" ht="12.75" x14ac:dyDescent="0.2">
      <c r="B927" s="31" t="s">
        <v>3798</v>
      </c>
      <c r="C927" s="32" t="s">
        <v>2207</v>
      </c>
      <c r="D927" s="31" t="s">
        <v>2208</v>
      </c>
      <c r="E927" s="31" t="s">
        <v>13</v>
      </c>
      <c r="F927" s="31" t="s">
        <v>11</v>
      </c>
      <c r="G927" s="31" t="s">
        <v>18</v>
      </c>
      <c r="H927" s="31" t="s">
        <v>36</v>
      </c>
      <c r="I927" s="31" t="s">
        <v>10</v>
      </c>
      <c r="J927" s="31" t="s">
        <v>12</v>
      </c>
      <c r="K927" s="31" t="s">
        <v>2209</v>
      </c>
      <c r="L927" s="33">
        <v>1750</v>
      </c>
      <c r="M927" s="150">
        <v>37809.112363</v>
      </c>
      <c r="N927" s="34">
        <v>-35820</v>
      </c>
      <c r="O927" s="34">
        <v>14775.848541275338</v>
      </c>
      <c r="P927" s="30">
        <v>25265.212362999999</v>
      </c>
      <c r="Q927" s="35">
        <v>1464.207408</v>
      </c>
      <c r="R927" s="36">
        <v>0</v>
      </c>
      <c r="S927" s="36">
        <v>1005.4406891432433</v>
      </c>
      <c r="T927" s="36">
        <v>2494.5593108567568</v>
      </c>
      <c r="U927" s="37">
        <v>3500.0188737613116</v>
      </c>
      <c r="V927" s="38">
        <v>4964.2262817613118</v>
      </c>
      <c r="W927" s="34">
        <v>30229.438644761311</v>
      </c>
      <c r="X927" s="34">
        <v>1885.2012921432433</v>
      </c>
      <c r="Y927" s="33">
        <v>28344.237352618067</v>
      </c>
      <c r="Z927" s="144">
        <v>0</v>
      </c>
      <c r="AA927" s="34">
        <v>2849.4427533688977</v>
      </c>
      <c r="AB927" s="34">
        <v>5658.9299343580378</v>
      </c>
      <c r="AC927" s="34">
        <v>7335.5</v>
      </c>
      <c r="AD927" s="34">
        <v>813</v>
      </c>
      <c r="AE927" s="34">
        <v>0</v>
      </c>
      <c r="AF927" s="34">
        <v>16656.872687726936</v>
      </c>
      <c r="AG927" s="136">
        <v>13</v>
      </c>
      <c r="AH927" s="34">
        <v>23276.1</v>
      </c>
      <c r="AI927" s="34">
        <v>2</v>
      </c>
      <c r="AJ927" s="34">
        <v>3693.6000000000004</v>
      </c>
      <c r="AK927" s="34">
        <v>3691.6000000000004</v>
      </c>
      <c r="AL927" s="34">
        <v>11</v>
      </c>
      <c r="AM927" s="34">
        <v>19582.5</v>
      </c>
      <c r="AN927" s="34">
        <v>19571.5</v>
      </c>
      <c r="AO927" s="34">
        <v>25265.212362999999</v>
      </c>
      <c r="AP927" s="34">
        <v>2002.1123630000002</v>
      </c>
      <c r="AQ927" s="34">
        <v>23263.1</v>
      </c>
      <c r="AR927" s="34">
        <v>-35845</v>
      </c>
      <c r="AS927" s="34">
        <v>25</v>
      </c>
    </row>
    <row r="928" spans="2:45" s="1" customFormat="1" ht="12.75" x14ac:dyDescent="0.2">
      <c r="B928" s="31" t="s">
        <v>3798</v>
      </c>
      <c r="C928" s="32" t="s">
        <v>1181</v>
      </c>
      <c r="D928" s="31" t="s">
        <v>1182</v>
      </c>
      <c r="E928" s="31" t="s">
        <v>13</v>
      </c>
      <c r="F928" s="31" t="s">
        <v>11</v>
      </c>
      <c r="G928" s="31" t="s">
        <v>18</v>
      </c>
      <c r="H928" s="31" t="s">
        <v>36</v>
      </c>
      <c r="I928" s="31" t="s">
        <v>10</v>
      </c>
      <c r="J928" s="31" t="s">
        <v>22</v>
      </c>
      <c r="K928" s="31" t="s">
        <v>1183</v>
      </c>
      <c r="L928" s="33">
        <v>49</v>
      </c>
      <c r="M928" s="150">
        <v>15455.229817000001</v>
      </c>
      <c r="N928" s="34">
        <v>13011</v>
      </c>
      <c r="O928" s="34">
        <v>0</v>
      </c>
      <c r="P928" s="30">
        <v>27732.498817</v>
      </c>
      <c r="Q928" s="35">
        <v>0</v>
      </c>
      <c r="R928" s="36">
        <v>0</v>
      </c>
      <c r="S928" s="36">
        <v>0</v>
      </c>
      <c r="T928" s="36">
        <v>98</v>
      </c>
      <c r="U928" s="37">
        <v>0</v>
      </c>
      <c r="V928" s="38">
        <v>0</v>
      </c>
      <c r="W928" s="34">
        <v>27732.498817</v>
      </c>
      <c r="X928" s="34">
        <v>0</v>
      </c>
      <c r="Y928" s="33">
        <v>27732.498817</v>
      </c>
      <c r="Z928" s="144">
        <v>0</v>
      </c>
      <c r="AA928" s="34">
        <v>0</v>
      </c>
      <c r="AB928" s="34">
        <v>1591.380386008987</v>
      </c>
      <c r="AC928" s="34">
        <v>600</v>
      </c>
      <c r="AD928" s="34">
        <v>159</v>
      </c>
      <c r="AE928" s="34">
        <v>0</v>
      </c>
      <c r="AF928" s="34">
        <v>2350.380386008987</v>
      </c>
      <c r="AG928" s="136">
        <v>0</v>
      </c>
      <c r="AH928" s="34">
        <v>479.26899999999995</v>
      </c>
      <c r="AI928" s="34">
        <v>0</v>
      </c>
      <c r="AJ928" s="34">
        <v>0</v>
      </c>
      <c r="AK928" s="34">
        <v>0</v>
      </c>
      <c r="AL928" s="34">
        <v>0</v>
      </c>
      <c r="AM928" s="34">
        <v>479.26899999999995</v>
      </c>
      <c r="AN928" s="34">
        <v>479.26899999999995</v>
      </c>
      <c r="AO928" s="34">
        <v>27732.498817</v>
      </c>
      <c r="AP928" s="34">
        <v>27253.229816999999</v>
      </c>
      <c r="AQ928" s="34">
        <v>479.26900000000023</v>
      </c>
      <c r="AR928" s="34">
        <v>13011</v>
      </c>
      <c r="AS928" s="34">
        <v>0</v>
      </c>
    </row>
    <row r="929" spans="2:45" s="1" customFormat="1" ht="12.75" x14ac:dyDescent="0.2">
      <c r="B929" s="31" t="s">
        <v>3798</v>
      </c>
      <c r="C929" s="32" t="s">
        <v>1028</v>
      </c>
      <c r="D929" s="31" t="s">
        <v>1029</v>
      </c>
      <c r="E929" s="31" t="s">
        <v>13</v>
      </c>
      <c r="F929" s="31" t="s">
        <v>11</v>
      </c>
      <c r="G929" s="31" t="s">
        <v>18</v>
      </c>
      <c r="H929" s="31" t="s">
        <v>36</v>
      </c>
      <c r="I929" s="31" t="s">
        <v>10</v>
      </c>
      <c r="J929" s="31" t="s">
        <v>12</v>
      </c>
      <c r="K929" s="31" t="s">
        <v>1030</v>
      </c>
      <c r="L929" s="33">
        <v>4762</v>
      </c>
      <c r="M929" s="150">
        <v>165416.899829</v>
      </c>
      <c r="N929" s="34">
        <v>-76689.899999999994</v>
      </c>
      <c r="O929" s="34">
        <v>23891.108168826195</v>
      </c>
      <c r="P929" s="30">
        <v>163245.68981190003</v>
      </c>
      <c r="Q929" s="35">
        <v>5545.8660200000004</v>
      </c>
      <c r="R929" s="36">
        <v>0</v>
      </c>
      <c r="S929" s="36">
        <v>5886.3460274308318</v>
      </c>
      <c r="T929" s="36">
        <v>3637.6539725691682</v>
      </c>
      <c r="U929" s="37">
        <v>9524.0513582007807</v>
      </c>
      <c r="V929" s="38">
        <v>15069.917378200782</v>
      </c>
      <c r="W929" s="34">
        <v>178315.6071901008</v>
      </c>
      <c r="X929" s="34">
        <v>11036.898801430827</v>
      </c>
      <c r="Y929" s="33">
        <v>167278.70838866997</v>
      </c>
      <c r="Z929" s="144">
        <v>0</v>
      </c>
      <c r="AA929" s="34">
        <v>2410.8884164073434</v>
      </c>
      <c r="AB929" s="34">
        <v>25571.233827643246</v>
      </c>
      <c r="AC929" s="34">
        <v>19960.939999999999</v>
      </c>
      <c r="AD929" s="34">
        <v>2054.8448243749999</v>
      </c>
      <c r="AE929" s="34">
        <v>0</v>
      </c>
      <c r="AF929" s="34">
        <v>49997.907068425586</v>
      </c>
      <c r="AG929" s="136">
        <v>101325</v>
      </c>
      <c r="AH929" s="34">
        <v>113442.6899829</v>
      </c>
      <c r="AI929" s="34">
        <v>4424</v>
      </c>
      <c r="AJ929" s="34">
        <v>16541.689982899999</v>
      </c>
      <c r="AK929" s="34">
        <v>12117.689982899999</v>
      </c>
      <c r="AL929" s="34">
        <v>96901</v>
      </c>
      <c r="AM929" s="34">
        <v>96901</v>
      </c>
      <c r="AN929" s="34">
        <v>0</v>
      </c>
      <c r="AO929" s="34">
        <v>163245.68981190003</v>
      </c>
      <c r="AP929" s="34">
        <v>151127.99982900004</v>
      </c>
      <c r="AQ929" s="34">
        <v>12117.689982899989</v>
      </c>
      <c r="AR929" s="34">
        <v>-78973</v>
      </c>
      <c r="AS929" s="34">
        <v>2283.1000000000058</v>
      </c>
    </row>
    <row r="930" spans="2:45" s="1" customFormat="1" ht="12.75" x14ac:dyDescent="0.2">
      <c r="B930" s="31" t="s">
        <v>3798</v>
      </c>
      <c r="C930" s="32" t="s">
        <v>1515</v>
      </c>
      <c r="D930" s="31" t="s">
        <v>1516</v>
      </c>
      <c r="E930" s="31" t="s">
        <v>13</v>
      </c>
      <c r="F930" s="31" t="s">
        <v>11</v>
      </c>
      <c r="G930" s="31" t="s">
        <v>18</v>
      </c>
      <c r="H930" s="31" t="s">
        <v>36</v>
      </c>
      <c r="I930" s="31" t="s">
        <v>10</v>
      </c>
      <c r="J930" s="31" t="s">
        <v>12</v>
      </c>
      <c r="K930" s="31" t="s">
        <v>1517</v>
      </c>
      <c r="L930" s="33">
        <v>1156</v>
      </c>
      <c r="M930" s="150">
        <v>33088.699951000002</v>
      </c>
      <c r="N930" s="34">
        <v>-52937</v>
      </c>
      <c r="O930" s="34">
        <v>19036.46485997174</v>
      </c>
      <c r="P930" s="30">
        <v>-10127.100049000001</v>
      </c>
      <c r="Q930" s="35">
        <v>3039.2102369999998</v>
      </c>
      <c r="R930" s="36">
        <v>10127.100049000001</v>
      </c>
      <c r="S930" s="36">
        <v>1873.1891474292909</v>
      </c>
      <c r="T930" s="36">
        <v>14264.822272715894</v>
      </c>
      <c r="U930" s="37">
        <v>26265.253103843668</v>
      </c>
      <c r="V930" s="38">
        <v>29304.463340843668</v>
      </c>
      <c r="W930" s="34">
        <v>29304.463340843668</v>
      </c>
      <c r="X930" s="34">
        <v>21148.524778401028</v>
      </c>
      <c r="Y930" s="33">
        <v>8155.9385624426395</v>
      </c>
      <c r="Z930" s="144">
        <v>0</v>
      </c>
      <c r="AA930" s="34">
        <v>1507.0194445660661</v>
      </c>
      <c r="AB930" s="34">
        <v>7345.8641713339694</v>
      </c>
      <c r="AC930" s="34">
        <v>4845.62</v>
      </c>
      <c r="AD930" s="34">
        <v>901.5</v>
      </c>
      <c r="AE930" s="34">
        <v>0</v>
      </c>
      <c r="AF930" s="34">
        <v>14600.003615900034</v>
      </c>
      <c r="AG930" s="136">
        <v>39905</v>
      </c>
      <c r="AH930" s="34">
        <v>41601.199999999997</v>
      </c>
      <c r="AI930" s="34">
        <v>0</v>
      </c>
      <c r="AJ930" s="34">
        <v>1696.2</v>
      </c>
      <c r="AK930" s="34">
        <v>1696.2</v>
      </c>
      <c r="AL930" s="34">
        <v>39905</v>
      </c>
      <c r="AM930" s="34">
        <v>39905</v>
      </c>
      <c r="AN930" s="34">
        <v>0</v>
      </c>
      <c r="AO930" s="34">
        <v>-10127.100049000001</v>
      </c>
      <c r="AP930" s="34">
        <v>-11823.300049000001</v>
      </c>
      <c r="AQ930" s="34">
        <v>1696.2000000000007</v>
      </c>
      <c r="AR930" s="34">
        <v>-52937</v>
      </c>
      <c r="AS930" s="34">
        <v>0</v>
      </c>
    </row>
    <row r="931" spans="2:45" s="1" customFormat="1" ht="12.75" x14ac:dyDescent="0.2">
      <c r="B931" s="31" t="s">
        <v>3798</v>
      </c>
      <c r="C931" s="32" t="s">
        <v>3161</v>
      </c>
      <c r="D931" s="31" t="s">
        <v>3162</v>
      </c>
      <c r="E931" s="31" t="s">
        <v>13</v>
      </c>
      <c r="F931" s="31" t="s">
        <v>11</v>
      </c>
      <c r="G931" s="31" t="s">
        <v>18</v>
      </c>
      <c r="H931" s="31" t="s">
        <v>36</v>
      </c>
      <c r="I931" s="31" t="s">
        <v>10</v>
      </c>
      <c r="J931" s="31" t="s">
        <v>21</v>
      </c>
      <c r="K931" s="31" t="s">
        <v>3163</v>
      </c>
      <c r="L931" s="33">
        <v>19978</v>
      </c>
      <c r="M931" s="150">
        <v>892488.96625499986</v>
      </c>
      <c r="N931" s="34">
        <v>-600676</v>
      </c>
      <c r="O931" s="34">
        <v>134372.55022934295</v>
      </c>
      <c r="P931" s="30">
        <v>601425.96625499986</v>
      </c>
      <c r="Q931" s="35">
        <v>99559.748095000003</v>
      </c>
      <c r="R931" s="36">
        <v>0</v>
      </c>
      <c r="S931" s="36">
        <v>44112.404156588367</v>
      </c>
      <c r="T931" s="36">
        <v>-224.62182950827992</v>
      </c>
      <c r="U931" s="37">
        <v>43888.018992088124</v>
      </c>
      <c r="V931" s="38">
        <v>143447.76708708814</v>
      </c>
      <c r="W931" s="34">
        <v>744873.73334208806</v>
      </c>
      <c r="X931" s="34">
        <v>82710.757793588331</v>
      </c>
      <c r="Y931" s="33">
        <v>662162.97554849973</v>
      </c>
      <c r="Z931" s="144">
        <v>0</v>
      </c>
      <c r="AA931" s="34">
        <v>38048.879667930443</v>
      </c>
      <c r="AB931" s="34">
        <v>249480.01373176964</v>
      </c>
      <c r="AC931" s="34">
        <v>83742.039999999994</v>
      </c>
      <c r="AD931" s="34">
        <v>10190.450894091067</v>
      </c>
      <c r="AE931" s="34">
        <v>518.5</v>
      </c>
      <c r="AF931" s="34">
        <v>381979.88429379108</v>
      </c>
      <c r="AG931" s="136">
        <v>872659</v>
      </c>
      <c r="AH931" s="34">
        <v>872659</v>
      </c>
      <c r="AI931" s="34">
        <v>171915</v>
      </c>
      <c r="AJ931" s="34">
        <v>171915</v>
      </c>
      <c r="AK931" s="34">
        <v>0</v>
      </c>
      <c r="AL931" s="34">
        <v>700744</v>
      </c>
      <c r="AM931" s="34">
        <v>700744</v>
      </c>
      <c r="AN931" s="34">
        <v>0</v>
      </c>
      <c r="AO931" s="34">
        <v>601425.96625499986</v>
      </c>
      <c r="AP931" s="34">
        <v>601425.96625499986</v>
      </c>
      <c r="AQ931" s="34">
        <v>0</v>
      </c>
      <c r="AR931" s="34">
        <v>-600676</v>
      </c>
      <c r="AS931" s="34">
        <v>0</v>
      </c>
    </row>
    <row r="932" spans="2:45" s="1" customFormat="1" ht="12.75" x14ac:dyDescent="0.2">
      <c r="B932" s="31" t="s">
        <v>3798</v>
      </c>
      <c r="C932" s="32" t="s">
        <v>2726</v>
      </c>
      <c r="D932" s="31" t="s">
        <v>2727</v>
      </c>
      <c r="E932" s="31" t="s">
        <v>13</v>
      </c>
      <c r="F932" s="31" t="s">
        <v>11</v>
      </c>
      <c r="G932" s="31" t="s">
        <v>18</v>
      </c>
      <c r="H932" s="31" t="s">
        <v>36</v>
      </c>
      <c r="I932" s="31" t="s">
        <v>10</v>
      </c>
      <c r="J932" s="31" t="s">
        <v>12</v>
      </c>
      <c r="K932" s="31" t="s">
        <v>2728</v>
      </c>
      <c r="L932" s="33">
        <v>2519</v>
      </c>
      <c r="M932" s="150">
        <v>51631.244975999994</v>
      </c>
      <c r="N932" s="34">
        <v>-48958.55</v>
      </c>
      <c r="O932" s="34">
        <v>12478.561509678211</v>
      </c>
      <c r="P932" s="30">
        <v>-14272.180526400007</v>
      </c>
      <c r="Q932" s="35">
        <v>3941.127493</v>
      </c>
      <c r="R932" s="36">
        <v>14272.180526400007</v>
      </c>
      <c r="S932" s="36">
        <v>3505.4505005727751</v>
      </c>
      <c r="T932" s="36">
        <v>9013.3630406869343</v>
      </c>
      <c r="U932" s="37">
        <v>26791.138538181811</v>
      </c>
      <c r="V932" s="38">
        <v>30732.266031181811</v>
      </c>
      <c r="W932" s="34">
        <v>30732.266031181811</v>
      </c>
      <c r="X932" s="34">
        <v>18177.42289325099</v>
      </c>
      <c r="Y932" s="33">
        <v>12554.84313793082</v>
      </c>
      <c r="Z932" s="144">
        <v>0</v>
      </c>
      <c r="AA932" s="34">
        <v>4324.4518965330399</v>
      </c>
      <c r="AB932" s="34">
        <v>20418.484270682318</v>
      </c>
      <c r="AC932" s="34">
        <v>10558.93</v>
      </c>
      <c r="AD932" s="34">
        <v>1978.3536805136005</v>
      </c>
      <c r="AE932" s="34">
        <v>0</v>
      </c>
      <c r="AF932" s="34">
        <v>37280.219847728957</v>
      </c>
      <c r="AG932" s="136">
        <v>50953</v>
      </c>
      <c r="AH932" s="34">
        <v>56116.124497600002</v>
      </c>
      <c r="AI932" s="34">
        <v>0</v>
      </c>
      <c r="AJ932" s="34">
        <v>5163.1244975999998</v>
      </c>
      <c r="AK932" s="34">
        <v>5163.1244975999998</v>
      </c>
      <c r="AL932" s="34">
        <v>50953</v>
      </c>
      <c r="AM932" s="34">
        <v>50953</v>
      </c>
      <c r="AN932" s="34">
        <v>0</v>
      </c>
      <c r="AO932" s="34">
        <v>-14272.180526400007</v>
      </c>
      <c r="AP932" s="34">
        <v>-19435.305024000008</v>
      </c>
      <c r="AQ932" s="34">
        <v>5163.1244975999998</v>
      </c>
      <c r="AR932" s="34">
        <v>-48958.55</v>
      </c>
      <c r="AS932" s="34">
        <v>0</v>
      </c>
    </row>
    <row r="933" spans="2:45" s="1" customFormat="1" ht="12.75" x14ac:dyDescent="0.2">
      <c r="B933" s="31" t="s">
        <v>3798</v>
      </c>
      <c r="C933" s="32" t="s">
        <v>2909</v>
      </c>
      <c r="D933" s="31" t="s">
        <v>2910</v>
      </c>
      <c r="E933" s="31" t="s">
        <v>13</v>
      </c>
      <c r="F933" s="31" t="s">
        <v>11</v>
      </c>
      <c r="G933" s="31" t="s">
        <v>18</v>
      </c>
      <c r="H933" s="31" t="s">
        <v>36</v>
      </c>
      <c r="I933" s="31" t="s">
        <v>10</v>
      </c>
      <c r="J933" s="31" t="s">
        <v>21</v>
      </c>
      <c r="K933" s="31" t="s">
        <v>2911</v>
      </c>
      <c r="L933" s="33">
        <v>12501</v>
      </c>
      <c r="M933" s="150">
        <v>619215.25252799992</v>
      </c>
      <c r="N933" s="34">
        <v>-525035</v>
      </c>
      <c r="O933" s="34">
        <v>291460.11508622702</v>
      </c>
      <c r="P933" s="30">
        <v>224959.55252799991</v>
      </c>
      <c r="Q933" s="35">
        <v>42085.849620000001</v>
      </c>
      <c r="R933" s="36">
        <v>0</v>
      </c>
      <c r="S933" s="36">
        <v>23009.218880008837</v>
      </c>
      <c r="T933" s="36">
        <v>36496.605840445525</v>
      </c>
      <c r="U933" s="37">
        <v>59506.14560580648</v>
      </c>
      <c r="V933" s="38">
        <v>101591.99522580649</v>
      </c>
      <c r="W933" s="34">
        <v>326551.5477538064</v>
      </c>
      <c r="X933" s="34">
        <v>87690.064858235943</v>
      </c>
      <c r="Y933" s="33">
        <v>238861.48289557046</v>
      </c>
      <c r="Z933" s="144">
        <v>0</v>
      </c>
      <c r="AA933" s="34">
        <v>74708.909339857928</v>
      </c>
      <c r="AB933" s="34">
        <v>126140.88733823621</v>
      </c>
      <c r="AC933" s="34">
        <v>52400.6</v>
      </c>
      <c r="AD933" s="34">
        <v>8853.85</v>
      </c>
      <c r="AE933" s="34">
        <v>310.5</v>
      </c>
      <c r="AF933" s="34">
        <v>262414.74667809415</v>
      </c>
      <c r="AG933" s="136">
        <v>344210</v>
      </c>
      <c r="AH933" s="34">
        <v>391240.3</v>
      </c>
      <c r="AI933" s="34">
        <v>0</v>
      </c>
      <c r="AJ933" s="34">
        <v>47030.3</v>
      </c>
      <c r="AK933" s="34">
        <v>47030.3</v>
      </c>
      <c r="AL933" s="34">
        <v>344210</v>
      </c>
      <c r="AM933" s="34">
        <v>344210</v>
      </c>
      <c r="AN933" s="34">
        <v>0</v>
      </c>
      <c r="AO933" s="34">
        <v>224959.55252799991</v>
      </c>
      <c r="AP933" s="34">
        <v>177929.25252799992</v>
      </c>
      <c r="AQ933" s="34">
        <v>47030.299999999988</v>
      </c>
      <c r="AR933" s="34">
        <v>-525035</v>
      </c>
      <c r="AS933" s="34">
        <v>0</v>
      </c>
    </row>
    <row r="934" spans="2:45" s="1" customFormat="1" ht="12.75" x14ac:dyDescent="0.2">
      <c r="B934" s="31" t="s">
        <v>3798</v>
      </c>
      <c r="C934" s="32" t="s">
        <v>3368</v>
      </c>
      <c r="D934" s="31" t="s">
        <v>3369</v>
      </c>
      <c r="E934" s="31" t="s">
        <v>13</v>
      </c>
      <c r="F934" s="31" t="s">
        <v>11</v>
      </c>
      <c r="G934" s="31" t="s">
        <v>18</v>
      </c>
      <c r="H934" s="31" t="s">
        <v>36</v>
      </c>
      <c r="I934" s="31" t="s">
        <v>10</v>
      </c>
      <c r="J934" s="31" t="s">
        <v>12</v>
      </c>
      <c r="K934" s="31" t="s">
        <v>3370</v>
      </c>
      <c r="L934" s="33">
        <v>1571</v>
      </c>
      <c r="M934" s="150">
        <v>83321.536888999995</v>
      </c>
      <c r="N934" s="34">
        <v>-47540</v>
      </c>
      <c r="O934" s="34">
        <v>38268.675561757474</v>
      </c>
      <c r="P934" s="30">
        <v>31259.126888999992</v>
      </c>
      <c r="Q934" s="35">
        <v>3152.7668979999999</v>
      </c>
      <c r="R934" s="36">
        <v>0</v>
      </c>
      <c r="S934" s="36">
        <v>2228.5335005722845</v>
      </c>
      <c r="T934" s="36">
        <v>4792.6159673248385</v>
      </c>
      <c r="U934" s="37">
        <v>7021.1873294683201</v>
      </c>
      <c r="V934" s="38">
        <v>10173.954227468319</v>
      </c>
      <c r="W934" s="34">
        <v>41433.081116468311</v>
      </c>
      <c r="X934" s="34">
        <v>9985.2489013297672</v>
      </c>
      <c r="Y934" s="33">
        <v>31447.832215138544</v>
      </c>
      <c r="Z934" s="144">
        <v>0</v>
      </c>
      <c r="AA934" s="34">
        <v>2596.4969049979272</v>
      </c>
      <c r="AB934" s="34">
        <v>8369.6179769543814</v>
      </c>
      <c r="AC934" s="34">
        <v>6585.18</v>
      </c>
      <c r="AD934" s="34">
        <v>412</v>
      </c>
      <c r="AE934" s="34">
        <v>0</v>
      </c>
      <c r="AF934" s="34">
        <v>17963.294881952308</v>
      </c>
      <c r="AG934" s="136">
        <v>13390</v>
      </c>
      <c r="AH934" s="34">
        <v>21440.589999999997</v>
      </c>
      <c r="AI934" s="34">
        <v>1137</v>
      </c>
      <c r="AJ934" s="34">
        <v>3861.1000000000004</v>
      </c>
      <c r="AK934" s="34">
        <v>2724.1000000000004</v>
      </c>
      <c r="AL934" s="34">
        <v>12253</v>
      </c>
      <c r="AM934" s="34">
        <v>17579.489999999998</v>
      </c>
      <c r="AN934" s="34">
        <v>5326.489999999998</v>
      </c>
      <c r="AO934" s="34">
        <v>31259.126888999992</v>
      </c>
      <c r="AP934" s="34">
        <v>23208.536888999995</v>
      </c>
      <c r="AQ934" s="34">
        <v>8050.5899999999965</v>
      </c>
      <c r="AR934" s="34">
        <v>-47540</v>
      </c>
      <c r="AS934" s="34">
        <v>0</v>
      </c>
    </row>
    <row r="935" spans="2:45" s="1" customFormat="1" ht="12.75" x14ac:dyDescent="0.2">
      <c r="B935" s="31" t="s">
        <v>3798</v>
      </c>
      <c r="C935" s="32" t="s">
        <v>1491</v>
      </c>
      <c r="D935" s="31" t="s">
        <v>1492</v>
      </c>
      <c r="E935" s="31" t="s">
        <v>13</v>
      </c>
      <c r="F935" s="31" t="s">
        <v>11</v>
      </c>
      <c r="G935" s="31" t="s">
        <v>18</v>
      </c>
      <c r="H935" s="31" t="s">
        <v>36</v>
      </c>
      <c r="I935" s="31" t="s">
        <v>10</v>
      </c>
      <c r="J935" s="31" t="s">
        <v>15</v>
      </c>
      <c r="K935" s="31" t="s">
        <v>1493</v>
      </c>
      <c r="L935" s="33">
        <v>47597</v>
      </c>
      <c r="M935" s="150">
        <v>3704715.780522</v>
      </c>
      <c r="N935" s="34">
        <v>-4236872</v>
      </c>
      <c r="O935" s="34">
        <v>3210403.0431837863</v>
      </c>
      <c r="P935" s="30">
        <v>1341037.780522</v>
      </c>
      <c r="Q935" s="35">
        <v>240863.70705500001</v>
      </c>
      <c r="R935" s="36">
        <v>0</v>
      </c>
      <c r="S935" s="36">
        <v>73797.0541794569</v>
      </c>
      <c r="T935" s="36">
        <v>1387880.0061540226</v>
      </c>
      <c r="U935" s="37">
        <v>1461684.9424317514</v>
      </c>
      <c r="V935" s="38">
        <v>1702548.6494867513</v>
      </c>
      <c r="W935" s="34">
        <v>3043586.4300087513</v>
      </c>
      <c r="X935" s="34">
        <v>1831443.4546002434</v>
      </c>
      <c r="Y935" s="33">
        <v>1212142.975408508</v>
      </c>
      <c r="Z935" s="144">
        <v>13912.317302402829</v>
      </c>
      <c r="AA935" s="34">
        <v>226769.44902596858</v>
      </c>
      <c r="AB935" s="34">
        <v>496203.88639180997</v>
      </c>
      <c r="AC935" s="34">
        <v>199512.95999999999</v>
      </c>
      <c r="AD935" s="34">
        <v>34781.926505914613</v>
      </c>
      <c r="AE935" s="34">
        <v>33210.800000000003</v>
      </c>
      <c r="AF935" s="34">
        <v>1004391.3392260961</v>
      </c>
      <c r="AG935" s="136">
        <v>2625654</v>
      </c>
      <c r="AH935" s="34">
        <v>2625654</v>
      </c>
      <c r="AI935" s="34">
        <v>181406</v>
      </c>
      <c r="AJ935" s="34">
        <v>181406</v>
      </c>
      <c r="AK935" s="34">
        <v>0</v>
      </c>
      <c r="AL935" s="34">
        <v>2444248</v>
      </c>
      <c r="AM935" s="34">
        <v>2444248</v>
      </c>
      <c r="AN935" s="34">
        <v>0</v>
      </c>
      <c r="AO935" s="34">
        <v>1341037.780522</v>
      </c>
      <c r="AP935" s="34">
        <v>1341037.780522</v>
      </c>
      <c r="AQ935" s="34">
        <v>0</v>
      </c>
      <c r="AR935" s="34">
        <v>-4236872</v>
      </c>
      <c r="AS935" s="34">
        <v>0</v>
      </c>
    </row>
    <row r="936" spans="2:45" s="1" customFormat="1" ht="12.75" x14ac:dyDescent="0.2">
      <c r="B936" s="31" t="s">
        <v>3798</v>
      </c>
      <c r="C936" s="32" t="s">
        <v>3791</v>
      </c>
      <c r="D936" s="31" t="s">
        <v>3792</v>
      </c>
      <c r="E936" s="31" t="s">
        <v>13</v>
      </c>
      <c r="F936" s="31" t="s">
        <v>11</v>
      </c>
      <c r="G936" s="31" t="s">
        <v>18</v>
      </c>
      <c r="H936" s="31" t="s">
        <v>36</v>
      </c>
      <c r="I936" s="31" t="s">
        <v>10</v>
      </c>
      <c r="J936" s="31" t="s">
        <v>12</v>
      </c>
      <c r="K936" s="31" t="s">
        <v>3793</v>
      </c>
      <c r="L936" s="33">
        <v>3056</v>
      </c>
      <c r="M936" s="150">
        <v>84704.259107999998</v>
      </c>
      <c r="N936" s="34">
        <v>-24228.6</v>
      </c>
      <c r="O936" s="34">
        <v>11275.973951357122</v>
      </c>
      <c r="P936" s="30">
        <v>62859.399107999998</v>
      </c>
      <c r="Q936" s="35">
        <v>5094.7313800000002</v>
      </c>
      <c r="R936" s="36">
        <v>0</v>
      </c>
      <c r="S936" s="36">
        <v>4555.7598982874633</v>
      </c>
      <c r="T936" s="36">
        <v>1556.2401017125367</v>
      </c>
      <c r="U936" s="37">
        <v>6112.0329589797539</v>
      </c>
      <c r="V936" s="38">
        <v>11206.764338979754</v>
      </c>
      <c r="W936" s="34">
        <v>74066.163446979757</v>
      </c>
      <c r="X936" s="34">
        <v>8542.0498092874768</v>
      </c>
      <c r="Y936" s="33">
        <v>65524.11363769228</v>
      </c>
      <c r="Z936" s="144">
        <v>0</v>
      </c>
      <c r="AA936" s="34">
        <v>2595.9249410301027</v>
      </c>
      <c r="AB936" s="34">
        <v>21319.441009657257</v>
      </c>
      <c r="AC936" s="34">
        <v>12809.87</v>
      </c>
      <c r="AD936" s="34">
        <v>2049.005251</v>
      </c>
      <c r="AE936" s="34">
        <v>63</v>
      </c>
      <c r="AF936" s="34">
        <v>38837.241201687364</v>
      </c>
      <c r="AG936" s="136">
        <v>19027</v>
      </c>
      <c r="AH936" s="34">
        <v>41186.74</v>
      </c>
      <c r="AI936" s="34">
        <v>0</v>
      </c>
      <c r="AJ936" s="34">
        <v>6990.1</v>
      </c>
      <c r="AK936" s="34">
        <v>6990.1</v>
      </c>
      <c r="AL936" s="34">
        <v>19027</v>
      </c>
      <c r="AM936" s="34">
        <v>34196.639999999999</v>
      </c>
      <c r="AN936" s="34">
        <v>15169.64</v>
      </c>
      <c r="AO936" s="34">
        <v>62859.399107999998</v>
      </c>
      <c r="AP936" s="34">
        <v>40699.659108</v>
      </c>
      <c r="AQ936" s="34">
        <v>22159.740000000005</v>
      </c>
      <c r="AR936" s="34">
        <v>-46952</v>
      </c>
      <c r="AS936" s="34">
        <v>22723.4</v>
      </c>
    </row>
    <row r="937" spans="2:45" s="1" customFormat="1" ht="12.75" x14ac:dyDescent="0.2">
      <c r="B937" s="31" t="s">
        <v>3798</v>
      </c>
      <c r="C937" s="32" t="s">
        <v>2354</v>
      </c>
      <c r="D937" s="31" t="s">
        <v>2355</v>
      </c>
      <c r="E937" s="31" t="s">
        <v>13</v>
      </c>
      <c r="F937" s="31" t="s">
        <v>11</v>
      </c>
      <c r="G937" s="31" t="s">
        <v>18</v>
      </c>
      <c r="H937" s="31" t="s">
        <v>36</v>
      </c>
      <c r="I937" s="31" t="s">
        <v>10</v>
      </c>
      <c r="J937" s="31" t="s">
        <v>12</v>
      </c>
      <c r="K937" s="31" t="s">
        <v>2356</v>
      </c>
      <c r="L937" s="33">
        <v>1700</v>
      </c>
      <c r="M937" s="150">
        <v>42957.043698000001</v>
      </c>
      <c r="N937" s="34">
        <v>-31275</v>
      </c>
      <c r="O937" s="34">
        <v>16924.939915539057</v>
      </c>
      <c r="P937" s="30">
        <v>58590.748067799999</v>
      </c>
      <c r="Q937" s="35">
        <v>3255.732129</v>
      </c>
      <c r="R937" s="36">
        <v>0</v>
      </c>
      <c r="S937" s="36">
        <v>2300.9842160008839</v>
      </c>
      <c r="T937" s="36">
        <v>1099.0157839991161</v>
      </c>
      <c r="U937" s="37">
        <v>3400.0183345109886</v>
      </c>
      <c r="V937" s="38">
        <v>6655.750463510989</v>
      </c>
      <c r="W937" s="34">
        <v>65246.498531310986</v>
      </c>
      <c r="X937" s="34">
        <v>4314.3454050008877</v>
      </c>
      <c r="Y937" s="33">
        <v>60932.153126310099</v>
      </c>
      <c r="Z937" s="144">
        <v>0</v>
      </c>
      <c r="AA937" s="34">
        <v>1481.6159742578748</v>
      </c>
      <c r="AB937" s="34">
        <v>7120.2674640747682</v>
      </c>
      <c r="AC937" s="34">
        <v>7125.91</v>
      </c>
      <c r="AD937" s="34">
        <v>2108</v>
      </c>
      <c r="AE937" s="34">
        <v>0</v>
      </c>
      <c r="AF937" s="34">
        <v>17835.793438332643</v>
      </c>
      <c r="AG937" s="136">
        <v>54798</v>
      </c>
      <c r="AH937" s="34">
        <v>58888.704369799998</v>
      </c>
      <c r="AI937" s="34">
        <v>205</v>
      </c>
      <c r="AJ937" s="34">
        <v>4295.7043698000007</v>
      </c>
      <c r="AK937" s="34">
        <v>4090.7043698000007</v>
      </c>
      <c r="AL937" s="34">
        <v>54593</v>
      </c>
      <c r="AM937" s="34">
        <v>54593</v>
      </c>
      <c r="AN937" s="34">
        <v>0</v>
      </c>
      <c r="AO937" s="34">
        <v>58590.748067799999</v>
      </c>
      <c r="AP937" s="34">
        <v>54500.043698000001</v>
      </c>
      <c r="AQ937" s="34">
        <v>4090.7043697999979</v>
      </c>
      <c r="AR937" s="34">
        <v>-31275</v>
      </c>
      <c r="AS937" s="34">
        <v>0</v>
      </c>
    </row>
    <row r="938" spans="2:45" s="1" customFormat="1" ht="12.75" x14ac:dyDescent="0.2">
      <c r="B938" s="31" t="s">
        <v>3798</v>
      </c>
      <c r="C938" s="32" t="s">
        <v>3353</v>
      </c>
      <c r="D938" s="31" t="s">
        <v>3354</v>
      </c>
      <c r="E938" s="31" t="s">
        <v>13</v>
      </c>
      <c r="F938" s="31" t="s">
        <v>11</v>
      </c>
      <c r="G938" s="31" t="s">
        <v>18</v>
      </c>
      <c r="H938" s="31" t="s">
        <v>36</v>
      </c>
      <c r="I938" s="31" t="s">
        <v>10</v>
      </c>
      <c r="J938" s="31" t="s">
        <v>12</v>
      </c>
      <c r="K938" s="31" t="s">
        <v>3355</v>
      </c>
      <c r="L938" s="33">
        <v>2010</v>
      </c>
      <c r="M938" s="150">
        <v>63488.553476000001</v>
      </c>
      <c r="N938" s="34">
        <v>25510</v>
      </c>
      <c r="O938" s="34">
        <v>0</v>
      </c>
      <c r="P938" s="30">
        <v>95393.453475999995</v>
      </c>
      <c r="Q938" s="35">
        <v>1452.299377</v>
      </c>
      <c r="R938" s="36">
        <v>0</v>
      </c>
      <c r="S938" s="36">
        <v>509.23652000019553</v>
      </c>
      <c r="T938" s="36">
        <v>3510.7634799998045</v>
      </c>
      <c r="U938" s="37">
        <v>4020.0216778629924</v>
      </c>
      <c r="V938" s="38">
        <v>5472.3210548629922</v>
      </c>
      <c r="W938" s="34">
        <v>100865.77453086298</v>
      </c>
      <c r="X938" s="34">
        <v>954.81847500018193</v>
      </c>
      <c r="Y938" s="33">
        <v>99910.9560558628</v>
      </c>
      <c r="Z938" s="144">
        <v>0</v>
      </c>
      <c r="AA938" s="34">
        <v>1319.5678468384967</v>
      </c>
      <c r="AB938" s="34">
        <v>15956.118636031499</v>
      </c>
      <c r="AC938" s="34">
        <v>8425.34</v>
      </c>
      <c r="AD938" s="34">
        <v>539.54034999999999</v>
      </c>
      <c r="AE938" s="34">
        <v>0</v>
      </c>
      <c r="AF938" s="34">
        <v>26240.566832869994</v>
      </c>
      <c r="AG938" s="136">
        <v>0</v>
      </c>
      <c r="AH938" s="34">
        <v>22491.899999999998</v>
      </c>
      <c r="AI938" s="34">
        <v>0</v>
      </c>
      <c r="AJ938" s="34">
        <v>0</v>
      </c>
      <c r="AK938" s="34">
        <v>0</v>
      </c>
      <c r="AL938" s="34">
        <v>0</v>
      </c>
      <c r="AM938" s="34">
        <v>22491.899999999998</v>
      </c>
      <c r="AN938" s="34">
        <v>22491.899999999998</v>
      </c>
      <c r="AO938" s="34">
        <v>95393.453475999995</v>
      </c>
      <c r="AP938" s="34">
        <v>72901.553476000001</v>
      </c>
      <c r="AQ938" s="34">
        <v>22491.899999999994</v>
      </c>
      <c r="AR938" s="34">
        <v>25510</v>
      </c>
      <c r="AS938" s="34">
        <v>0</v>
      </c>
    </row>
    <row r="939" spans="2:45" s="1" customFormat="1" ht="12.75" x14ac:dyDescent="0.2">
      <c r="B939" s="31" t="s">
        <v>3798</v>
      </c>
      <c r="C939" s="32" t="s">
        <v>273</v>
      </c>
      <c r="D939" s="31" t="s">
        <v>274</v>
      </c>
      <c r="E939" s="31" t="s">
        <v>13</v>
      </c>
      <c r="F939" s="31" t="s">
        <v>11</v>
      </c>
      <c r="G939" s="31" t="s">
        <v>18</v>
      </c>
      <c r="H939" s="31" t="s">
        <v>36</v>
      </c>
      <c r="I939" s="31" t="s">
        <v>10</v>
      </c>
      <c r="J939" s="31" t="s">
        <v>12</v>
      </c>
      <c r="K939" s="31" t="s">
        <v>275</v>
      </c>
      <c r="L939" s="33">
        <v>2657</v>
      </c>
      <c r="M939" s="150">
        <v>76857.369089</v>
      </c>
      <c r="N939" s="34">
        <v>6339</v>
      </c>
      <c r="O939" s="34">
        <v>0</v>
      </c>
      <c r="P939" s="30">
        <v>63594.199089000002</v>
      </c>
      <c r="Q939" s="35">
        <v>4157.8048440000002</v>
      </c>
      <c r="R939" s="36">
        <v>0</v>
      </c>
      <c r="S939" s="36">
        <v>4750.8978137161102</v>
      </c>
      <c r="T939" s="36">
        <v>563.10218628388975</v>
      </c>
      <c r="U939" s="37">
        <v>5314.0286557621739</v>
      </c>
      <c r="V939" s="38">
        <v>9471.8334997621751</v>
      </c>
      <c r="W939" s="34">
        <v>73066.032588762173</v>
      </c>
      <c r="X939" s="34">
        <v>8907.9334007161087</v>
      </c>
      <c r="Y939" s="33">
        <v>64158.099188046064</v>
      </c>
      <c r="Z939" s="144">
        <v>0</v>
      </c>
      <c r="AA939" s="34">
        <v>2034.7368121336099</v>
      </c>
      <c r="AB939" s="34">
        <v>17438.16069186612</v>
      </c>
      <c r="AC939" s="34">
        <v>11137.38</v>
      </c>
      <c r="AD939" s="34">
        <v>4287.5342441875</v>
      </c>
      <c r="AE939" s="34">
        <v>6202.74</v>
      </c>
      <c r="AF939" s="34">
        <v>41100.55174818723</v>
      </c>
      <c r="AG939" s="136">
        <v>0</v>
      </c>
      <c r="AH939" s="34">
        <v>29731.829999999998</v>
      </c>
      <c r="AI939" s="34">
        <v>0</v>
      </c>
      <c r="AJ939" s="34">
        <v>0</v>
      </c>
      <c r="AK939" s="34">
        <v>0</v>
      </c>
      <c r="AL939" s="34">
        <v>0</v>
      </c>
      <c r="AM939" s="34">
        <v>29731.829999999998</v>
      </c>
      <c r="AN939" s="34">
        <v>29731.829999999998</v>
      </c>
      <c r="AO939" s="34">
        <v>63594.199089000002</v>
      </c>
      <c r="AP939" s="34">
        <v>33862.369089</v>
      </c>
      <c r="AQ939" s="34">
        <v>29731.83</v>
      </c>
      <c r="AR939" s="34">
        <v>6339</v>
      </c>
      <c r="AS939" s="34">
        <v>0</v>
      </c>
    </row>
    <row r="940" spans="2:45" s="1" customFormat="1" ht="12.75" x14ac:dyDescent="0.2">
      <c r="B940" s="31" t="s">
        <v>3798</v>
      </c>
      <c r="C940" s="32" t="s">
        <v>3428</v>
      </c>
      <c r="D940" s="31" t="s">
        <v>3429</v>
      </c>
      <c r="E940" s="31" t="s">
        <v>13</v>
      </c>
      <c r="F940" s="31" t="s">
        <v>11</v>
      </c>
      <c r="G940" s="31" t="s">
        <v>18</v>
      </c>
      <c r="H940" s="31" t="s">
        <v>36</v>
      </c>
      <c r="I940" s="31" t="s">
        <v>10</v>
      </c>
      <c r="J940" s="31" t="s">
        <v>22</v>
      </c>
      <c r="K940" s="31" t="s">
        <v>3430</v>
      </c>
      <c r="L940" s="33">
        <v>297</v>
      </c>
      <c r="M940" s="150">
        <v>74566.650436000011</v>
      </c>
      <c r="N940" s="34">
        <v>3970</v>
      </c>
      <c r="O940" s="34">
        <v>0</v>
      </c>
      <c r="P940" s="30">
        <v>70124.650436000011</v>
      </c>
      <c r="Q940" s="35">
        <v>2559.8242919999998</v>
      </c>
      <c r="R940" s="36">
        <v>0</v>
      </c>
      <c r="S940" s="36">
        <v>0</v>
      </c>
      <c r="T940" s="36">
        <v>594</v>
      </c>
      <c r="U940" s="37">
        <v>594.00320314691976</v>
      </c>
      <c r="V940" s="38">
        <v>3153.8274951469193</v>
      </c>
      <c r="W940" s="34">
        <v>73278.477931146932</v>
      </c>
      <c r="X940" s="34">
        <v>0</v>
      </c>
      <c r="Y940" s="33">
        <v>73278.477931146932</v>
      </c>
      <c r="Z940" s="144">
        <v>0</v>
      </c>
      <c r="AA940" s="34">
        <v>2286.2421357989938</v>
      </c>
      <c r="AB940" s="34">
        <v>2338.6580579469569</v>
      </c>
      <c r="AC940" s="34">
        <v>2766.48</v>
      </c>
      <c r="AD940" s="34">
        <v>0</v>
      </c>
      <c r="AE940" s="34">
        <v>0</v>
      </c>
      <c r="AF940" s="34">
        <v>7391.3801937459502</v>
      </c>
      <c r="AG940" s="136">
        <v>12941</v>
      </c>
      <c r="AH940" s="34">
        <v>12941</v>
      </c>
      <c r="AI940" s="34">
        <v>0</v>
      </c>
      <c r="AJ940" s="34">
        <v>0</v>
      </c>
      <c r="AK940" s="34">
        <v>0</v>
      </c>
      <c r="AL940" s="34">
        <v>12941</v>
      </c>
      <c r="AM940" s="34">
        <v>12941</v>
      </c>
      <c r="AN940" s="34">
        <v>0</v>
      </c>
      <c r="AO940" s="34">
        <v>70124.650436000011</v>
      </c>
      <c r="AP940" s="34">
        <v>70124.650436000011</v>
      </c>
      <c r="AQ940" s="34">
        <v>0</v>
      </c>
      <c r="AR940" s="34">
        <v>3970</v>
      </c>
      <c r="AS940" s="34">
        <v>0</v>
      </c>
    </row>
    <row r="941" spans="2:45" s="1" customFormat="1" ht="12.75" x14ac:dyDescent="0.2">
      <c r="B941" s="31" t="s">
        <v>3798</v>
      </c>
      <c r="C941" s="32" t="s">
        <v>2513</v>
      </c>
      <c r="D941" s="31" t="s">
        <v>2514</v>
      </c>
      <c r="E941" s="31" t="s">
        <v>13</v>
      </c>
      <c r="F941" s="31" t="s">
        <v>11</v>
      </c>
      <c r="G941" s="31" t="s">
        <v>18</v>
      </c>
      <c r="H941" s="31" t="s">
        <v>36</v>
      </c>
      <c r="I941" s="31" t="s">
        <v>10</v>
      </c>
      <c r="J941" s="31" t="s">
        <v>12</v>
      </c>
      <c r="K941" s="31" t="s">
        <v>2515</v>
      </c>
      <c r="L941" s="33">
        <v>1859</v>
      </c>
      <c r="M941" s="150">
        <v>52337.525781999997</v>
      </c>
      <c r="N941" s="34">
        <v>25034</v>
      </c>
      <c r="O941" s="34">
        <v>0</v>
      </c>
      <c r="P941" s="30">
        <v>121949.2783602</v>
      </c>
      <c r="Q941" s="35">
        <v>2331.5308949999999</v>
      </c>
      <c r="R941" s="36">
        <v>0</v>
      </c>
      <c r="S941" s="36">
        <v>2664.1137440010234</v>
      </c>
      <c r="T941" s="36">
        <v>1053.8862559989766</v>
      </c>
      <c r="U941" s="37">
        <v>3718.0200493270163</v>
      </c>
      <c r="V941" s="38">
        <v>6049.5509443270166</v>
      </c>
      <c r="W941" s="34">
        <v>127998.82930452701</v>
      </c>
      <c r="X941" s="34">
        <v>4995.2132700010261</v>
      </c>
      <c r="Y941" s="33">
        <v>123003.61603452599</v>
      </c>
      <c r="Z941" s="144">
        <v>0</v>
      </c>
      <c r="AA941" s="34">
        <v>2362.5900153237753</v>
      </c>
      <c r="AB941" s="34">
        <v>18598.972740026711</v>
      </c>
      <c r="AC941" s="34">
        <v>11255.79</v>
      </c>
      <c r="AD941" s="34">
        <v>253</v>
      </c>
      <c r="AE941" s="34">
        <v>66.95</v>
      </c>
      <c r="AF941" s="34">
        <v>32537.302755350487</v>
      </c>
      <c r="AG941" s="136">
        <v>55153</v>
      </c>
      <c r="AH941" s="34">
        <v>60386.752578200001</v>
      </c>
      <c r="AI941" s="34">
        <v>0</v>
      </c>
      <c r="AJ941" s="34">
        <v>5233.7525782000002</v>
      </c>
      <c r="AK941" s="34">
        <v>5233.7525782000002</v>
      </c>
      <c r="AL941" s="34">
        <v>55153</v>
      </c>
      <c r="AM941" s="34">
        <v>55153</v>
      </c>
      <c r="AN941" s="34">
        <v>0</v>
      </c>
      <c r="AO941" s="34">
        <v>121949.2783602</v>
      </c>
      <c r="AP941" s="34">
        <v>116715.525782</v>
      </c>
      <c r="AQ941" s="34">
        <v>5233.7525782000012</v>
      </c>
      <c r="AR941" s="34">
        <v>-12800</v>
      </c>
      <c r="AS941" s="34">
        <v>37834</v>
      </c>
    </row>
    <row r="942" spans="2:45" s="1" customFormat="1" ht="12.75" x14ac:dyDescent="0.2">
      <c r="B942" s="31" t="s">
        <v>3798</v>
      </c>
      <c r="C942" s="32" t="s">
        <v>2375</v>
      </c>
      <c r="D942" s="31" t="s">
        <v>2376</v>
      </c>
      <c r="E942" s="31" t="s">
        <v>13</v>
      </c>
      <c r="F942" s="31" t="s">
        <v>11</v>
      </c>
      <c r="G942" s="31" t="s">
        <v>18</v>
      </c>
      <c r="H942" s="31" t="s">
        <v>36</v>
      </c>
      <c r="I942" s="31" t="s">
        <v>10</v>
      </c>
      <c r="J942" s="31" t="s">
        <v>22</v>
      </c>
      <c r="K942" s="31" t="s">
        <v>2377</v>
      </c>
      <c r="L942" s="33">
        <v>231</v>
      </c>
      <c r="M942" s="150">
        <v>42544.265132</v>
      </c>
      <c r="N942" s="34">
        <v>-14846</v>
      </c>
      <c r="O942" s="34">
        <v>13646.833061609632</v>
      </c>
      <c r="P942" s="30">
        <v>17328.865131999999</v>
      </c>
      <c r="Q942" s="35">
        <v>1999.0164110000001</v>
      </c>
      <c r="R942" s="36">
        <v>0</v>
      </c>
      <c r="S942" s="36">
        <v>0</v>
      </c>
      <c r="T942" s="36">
        <v>462</v>
      </c>
      <c r="U942" s="37">
        <v>462.00249133649311</v>
      </c>
      <c r="V942" s="38">
        <v>2461.0189023364933</v>
      </c>
      <c r="W942" s="34">
        <v>19789.884034336494</v>
      </c>
      <c r="X942" s="34">
        <v>0</v>
      </c>
      <c r="Y942" s="33">
        <v>19789.884034336494</v>
      </c>
      <c r="Z942" s="144">
        <v>0</v>
      </c>
      <c r="AA942" s="34">
        <v>629.41539702307762</v>
      </c>
      <c r="AB942" s="34">
        <v>1425.5534983909542</v>
      </c>
      <c r="AC942" s="34">
        <v>3044.83</v>
      </c>
      <c r="AD942" s="34">
        <v>0</v>
      </c>
      <c r="AE942" s="34">
        <v>210.59</v>
      </c>
      <c r="AF942" s="34">
        <v>5310.388895414032</v>
      </c>
      <c r="AG942" s="136">
        <v>4840</v>
      </c>
      <c r="AH942" s="34">
        <v>5229.6000000000004</v>
      </c>
      <c r="AI942" s="34">
        <v>0</v>
      </c>
      <c r="AJ942" s="34">
        <v>389.6</v>
      </c>
      <c r="AK942" s="34">
        <v>389.6</v>
      </c>
      <c r="AL942" s="34">
        <v>4840</v>
      </c>
      <c r="AM942" s="34">
        <v>4840</v>
      </c>
      <c r="AN942" s="34">
        <v>0</v>
      </c>
      <c r="AO942" s="34">
        <v>17328.865131999999</v>
      </c>
      <c r="AP942" s="34">
        <v>16939.265132</v>
      </c>
      <c r="AQ942" s="34">
        <v>389.59999999999854</v>
      </c>
      <c r="AR942" s="34">
        <v>-14846</v>
      </c>
      <c r="AS942" s="34">
        <v>0</v>
      </c>
    </row>
    <row r="943" spans="2:45" s="1" customFormat="1" ht="12.75" x14ac:dyDescent="0.2">
      <c r="B943" s="31" t="s">
        <v>3798</v>
      </c>
      <c r="C943" s="32" t="s">
        <v>707</v>
      </c>
      <c r="D943" s="31" t="s">
        <v>708</v>
      </c>
      <c r="E943" s="31" t="s">
        <v>13</v>
      </c>
      <c r="F943" s="31" t="s">
        <v>11</v>
      </c>
      <c r="G943" s="31" t="s">
        <v>18</v>
      </c>
      <c r="H943" s="31" t="s">
        <v>36</v>
      </c>
      <c r="I943" s="31" t="s">
        <v>10</v>
      </c>
      <c r="J943" s="31" t="s">
        <v>12</v>
      </c>
      <c r="K943" s="31" t="s">
        <v>709</v>
      </c>
      <c r="L943" s="33">
        <v>4925</v>
      </c>
      <c r="M943" s="150">
        <v>223679.993476</v>
      </c>
      <c r="N943" s="34">
        <v>-216701</v>
      </c>
      <c r="O943" s="34">
        <v>89885.89385103411</v>
      </c>
      <c r="P943" s="30">
        <v>119330.993476</v>
      </c>
      <c r="Q943" s="35">
        <v>15775.13565</v>
      </c>
      <c r="R943" s="36">
        <v>0</v>
      </c>
      <c r="S943" s="36">
        <v>7054.7908845741376</v>
      </c>
      <c r="T943" s="36">
        <v>2795.2091154258624</v>
      </c>
      <c r="U943" s="37">
        <v>9850.0531161568342</v>
      </c>
      <c r="V943" s="38">
        <v>25625.188766156833</v>
      </c>
      <c r="W943" s="34">
        <v>144956.18224215682</v>
      </c>
      <c r="X943" s="34">
        <v>13227.732908574108</v>
      </c>
      <c r="Y943" s="33">
        <v>131728.44933358271</v>
      </c>
      <c r="Z943" s="144">
        <v>0</v>
      </c>
      <c r="AA943" s="34">
        <v>5766.162216156561</v>
      </c>
      <c r="AB943" s="34">
        <v>40320.999991988538</v>
      </c>
      <c r="AC943" s="34">
        <v>20644.189999999999</v>
      </c>
      <c r="AD943" s="34">
        <v>7798.8535147000002</v>
      </c>
      <c r="AE943" s="34">
        <v>1562.85</v>
      </c>
      <c r="AF943" s="34">
        <v>76093.055722845107</v>
      </c>
      <c r="AG943" s="136">
        <v>125291</v>
      </c>
      <c r="AH943" s="34">
        <v>136341</v>
      </c>
      <c r="AI943" s="34">
        <v>0</v>
      </c>
      <c r="AJ943" s="34">
        <v>11050</v>
      </c>
      <c r="AK943" s="34">
        <v>11050</v>
      </c>
      <c r="AL943" s="34">
        <v>125291</v>
      </c>
      <c r="AM943" s="34">
        <v>125291</v>
      </c>
      <c r="AN943" s="34">
        <v>0</v>
      </c>
      <c r="AO943" s="34">
        <v>119330.993476</v>
      </c>
      <c r="AP943" s="34">
        <v>108280.993476</v>
      </c>
      <c r="AQ943" s="34">
        <v>11050</v>
      </c>
      <c r="AR943" s="34">
        <v>-216701</v>
      </c>
      <c r="AS943" s="34">
        <v>0</v>
      </c>
    </row>
    <row r="944" spans="2:45" s="1" customFormat="1" ht="12.75" x14ac:dyDescent="0.2">
      <c r="B944" s="31" t="s">
        <v>3798</v>
      </c>
      <c r="C944" s="32" t="s">
        <v>1437</v>
      </c>
      <c r="D944" s="31" t="s">
        <v>1438</v>
      </c>
      <c r="E944" s="31" t="s">
        <v>13</v>
      </c>
      <c r="F944" s="31" t="s">
        <v>11</v>
      </c>
      <c r="G944" s="31" t="s">
        <v>18</v>
      </c>
      <c r="H944" s="31" t="s">
        <v>36</v>
      </c>
      <c r="I944" s="31" t="s">
        <v>10</v>
      </c>
      <c r="J944" s="31" t="s">
        <v>22</v>
      </c>
      <c r="K944" s="31" t="s">
        <v>1439</v>
      </c>
      <c r="L944" s="33">
        <v>793</v>
      </c>
      <c r="M944" s="150">
        <v>57668.690264999997</v>
      </c>
      <c r="N944" s="34">
        <v>-4536</v>
      </c>
      <c r="O944" s="34">
        <v>0</v>
      </c>
      <c r="P944" s="30">
        <v>77096.690264999997</v>
      </c>
      <c r="Q944" s="35">
        <v>2932.6626719999999</v>
      </c>
      <c r="R944" s="36">
        <v>0</v>
      </c>
      <c r="S944" s="36">
        <v>359.77858971442384</v>
      </c>
      <c r="T944" s="36">
        <v>1226.2214102855762</v>
      </c>
      <c r="U944" s="37">
        <v>1586.0085525101258</v>
      </c>
      <c r="V944" s="38">
        <v>4518.6712245101262</v>
      </c>
      <c r="W944" s="34">
        <v>81615.36148951012</v>
      </c>
      <c r="X944" s="34">
        <v>674.58485571440542</v>
      </c>
      <c r="Y944" s="33">
        <v>80940.776633795715</v>
      </c>
      <c r="Z944" s="144">
        <v>0</v>
      </c>
      <c r="AA944" s="34">
        <v>1803.6115572976105</v>
      </c>
      <c r="AB944" s="34">
        <v>5510.2879623167482</v>
      </c>
      <c r="AC944" s="34">
        <v>3324.03</v>
      </c>
      <c r="AD944" s="34">
        <v>1536.7327501000002</v>
      </c>
      <c r="AE944" s="34">
        <v>253.61</v>
      </c>
      <c r="AF944" s="34">
        <v>12428.27226971436</v>
      </c>
      <c r="AG944" s="136">
        <v>22745</v>
      </c>
      <c r="AH944" s="34">
        <v>23964</v>
      </c>
      <c r="AI944" s="34">
        <v>0</v>
      </c>
      <c r="AJ944" s="34">
        <v>1219</v>
      </c>
      <c r="AK944" s="34">
        <v>1219</v>
      </c>
      <c r="AL944" s="34">
        <v>22745</v>
      </c>
      <c r="AM944" s="34">
        <v>22745</v>
      </c>
      <c r="AN944" s="34">
        <v>0</v>
      </c>
      <c r="AO944" s="34">
        <v>77096.690264999997</v>
      </c>
      <c r="AP944" s="34">
        <v>75877.690264999997</v>
      </c>
      <c r="AQ944" s="34">
        <v>1219</v>
      </c>
      <c r="AR944" s="34">
        <v>-4536</v>
      </c>
      <c r="AS944" s="34">
        <v>0</v>
      </c>
    </row>
    <row r="945" spans="2:45" s="1" customFormat="1" ht="12.75" x14ac:dyDescent="0.2">
      <c r="B945" s="31" t="s">
        <v>3798</v>
      </c>
      <c r="C945" s="32" t="s">
        <v>528</v>
      </c>
      <c r="D945" s="31" t="s">
        <v>529</v>
      </c>
      <c r="E945" s="31" t="s">
        <v>13</v>
      </c>
      <c r="F945" s="31" t="s">
        <v>11</v>
      </c>
      <c r="G945" s="31" t="s">
        <v>18</v>
      </c>
      <c r="H945" s="31" t="s">
        <v>36</v>
      </c>
      <c r="I945" s="31" t="s">
        <v>10</v>
      </c>
      <c r="J945" s="31" t="s">
        <v>12</v>
      </c>
      <c r="K945" s="31" t="s">
        <v>530</v>
      </c>
      <c r="L945" s="33">
        <v>2368</v>
      </c>
      <c r="M945" s="150">
        <v>77520.072490999999</v>
      </c>
      <c r="N945" s="34">
        <v>-25915</v>
      </c>
      <c r="O945" s="34">
        <v>13580.94541444917</v>
      </c>
      <c r="P945" s="30">
        <v>78921.692490999994</v>
      </c>
      <c r="Q945" s="35">
        <v>4000.4543709999998</v>
      </c>
      <c r="R945" s="36">
        <v>0</v>
      </c>
      <c r="S945" s="36">
        <v>4007.4103062872532</v>
      </c>
      <c r="T945" s="36">
        <v>728.58969371274679</v>
      </c>
      <c r="U945" s="37">
        <v>4736.0255388953055</v>
      </c>
      <c r="V945" s="38">
        <v>8736.4799098953044</v>
      </c>
      <c r="W945" s="34">
        <v>87658.172400895302</v>
      </c>
      <c r="X945" s="34">
        <v>7513.8943242872629</v>
      </c>
      <c r="Y945" s="33">
        <v>80144.27807660804</v>
      </c>
      <c r="Z945" s="144">
        <v>0</v>
      </c>
      <c r="AA945" s="34">
        <v>974.34203215733044</v>
      </c>
      <c r="AB945" s="34">
        <v>12171.138994017392</v>
      </c>
      <c r="AC945" s="34">
        <v>9925.98</v>
      </c>
      <c r="AD945" s="34">
        <v>2742.9561472000005</v>
      </c>
      <c r="AE945" s="34">
        <v>0</v>
      </c>
      <c r="AF945" s="34">
        <v>25814.417173374721</v>
      </c>
      <c r="AG945" s="136">
        <v>19941</v>
      </c>
      <c r="AH945" s="34">
        <v>32445.62</v>
      </c>
      <c r="AI945" s="34">
        <v>0</v>
      </c>
      <c r="AJ945" s="34">
        <v>5947.7000000000007</v>
      </c>
      <c r="AK945" s="34">
        <v>5947.7000000000007</v>
      </c>
      <c r="AL945" s="34">
        <v>19941</v>
      </c>
      <c r="AM945" s="34">
        <v>26497.919999999998</v>
      </c>
      <c r="AN945" s="34">
        <v>6556.9199999999983</v>
      </c>
      <c r="AO945" s="34">
        <v>78921.692490999994</v>
      </c>
      <c r="AP945" s="34">
        <v>66417.072490999999</v>
      </c>
      <c r="AQ945" s="34">
        <v>12504.619999999995</v>
      </c>
      <c r="AR945" s="34">
        <v>-25915</v>
      </c>
      <c r="AS945" s="34">
        <v>0</v>
      </c>
    </row>
    <row r="946" spans="2:45" s="1" customFormat="1" ht="12.75" x14ac:dyDescent="0.2">
      <c r="B946" s="31" t="s">
        <v>3798</v>
      </c>
      <c r="C946" s="32" t="s">
        <v>2003</v>
      </c>
      <c r="D946" s="31" t="s">
        <v>2004</v>
      </c>
      <c r="E946" s="31" t="s">
        <v>13</v>
      </c>
      <c r="F946" s="31" t="s">
        <v>11</v>
      </c>
      <c r="G946" s="31" t="s">
        <v>18</v>
      </c>
      <c r="H946" s="31" t="s">
        <v>36</v>
      </c>
      <c r="I946" s="31" t="s">
        <v>10</v>
      </c>
      <c r="J946" s="31" t="s">
        <v>22</v>
      </c>
      <c r="K946" s="31" t="s">
        <v>2005</v>
      </c>
      <c r="L946" s="33">
        <v>784</v>
      </c>
      <c r="M946" s="150">
        <v>22501.531195999996</v>
      </c>
      <c r="N946" s="34">
        <v>-48523</v>
      </c>
      <c r="O946" s="34">
        <v>26326.909723598448</v>
      </c>
      <c r="P946" s="30">
        <v>-49081.164804</v>
      </c>
      <c r="Q946" s="35">
        <v>1741.8763280000001</v>
      </c>
      <c r="R946" s="36">
        <v>49081.164804</v>
      </c>
      <c r="S946" s="36">
        <v>652.01687885739329</v>
      </c>
      <c r="T946" s="36">
        <v>18503.45014157494</v>
      </c>
      <c r="U946" s="37">
        <v>68236.999790689981</v>
      </c>
      <c r="V946" s="38">
        <v>69978.876118689979</v>
      </c>
      <c r="W946" s="34">
        <v>69978.876118689979</v>
      </c>
      <c r="X946" s="34">
        <v>26378.079812455835</v>
      </c>
      <c r="Y946" s="33">
        <v>43600.796306234144</v>
      </c>
      <c r="Z946" s="144">
        <v>0</v>
      </c>
      <c r="AA946" s="34">
        <v>1088.3857759231148</v>
      </c>
      <c r="AB946" s="34">
        <v>4758.6008460213625</v>
      </c>
      <c r="AC946" s="34">
        <v>6473.26</v>
      </c>
      <c r="AD946" s="34">
        <v>305.5</v>
      </c>
      <c r="AE946" s="34">
        <v>0</v>
      </c>
      <c r="AF946" s="34">
        <v>12625.746621944478</v>
      </c>
      <c r="AG946" s="136">
        <v>0</v>
      </c>
      <c r="AH946" s="34">
        <v>8478.3040000000001</v>
      </c>
      <c r="AI946" s="34">
        <v>0</v>
      </c>
      <c r="AJ946" s="34">
        <v>810</v>
      </c>
      <c r="AK946" s="34">
        <v>810</v>
      </c>
      <c r="AL946" s="34">
        <v>0</v>
      </c>
      <c r="AM946" s="34">
        <v>7668.3039999999992</v>
      </c>
      <c r="AN946" s="34">
        <v>7668.3039999999992</v>
      </c>
      <c r="AO946" s="34">
        <v>-49081.164804</v>
      </c>
      <c r="AP946" s="34">
        <v>-57559.468803999996</v>
      </c>
      <c r="AQ946" s="34">
        <v>8478.3040000000037</v>
      </c>
      <c r="AR946" s="34">
        <v>-48523</v>
      </c>
      <c r="AS946" s="34">
        <v>0</v>
      </c>
    </row>
    <row r="947" spans="2:45" s="1" customFormat="1" ht="12.75" x14ac:dyDescent="0.2">
      <c r="B947" s="31" t="s">
        <v>3798</v>
      </c>
      <c r="C947" s="32" t="s">
        <v>2018</v>
      </c>
      <c r="D947" s="31" t="s">
        <v>2019</v>
      </c>
      <c r="E947" s="31" t="s">
        <v>13</v>
      </c>
      <c r="F947" s="31" t="s">
        <v>11</v>
      </c>
      <c r="G947" s="31" t="s">
        <v>18</v>
      </c>
      <c r="H947" s="31" t="s">
        <v>36</v>
      </c>
      <c r="I947" s="31" t="s">
        <v>10</v>
      </c>
      <c r="J947" s="31" t="s">
        <v>12</v>
      </c>
      <c r="K947" s="31" t="s">
        <v>2020</v>
      </c>
      <c r="L947" s="33">
        <v>1843</v>
      </c>
      <c r="M947" s="150">
        <v>52292.167065999995</v>
      </c>
      <c r="N947" s="34">
        <v>-27905</v>
      </c>
      <c r="O947" s="34">
        <v>9794.5634084110461</v>
      </c>
      <c r="P947" s="30">
        <v>39458.553772599989</v>
      </c>
      <c r="Q947" s="35">
        <v>3152.6591349999999</v>
      </c>
      <c r="R947" s="36">
        <v>0</v>
      </c>
      <c r="S947" s="36">
        <v>2479.400864000952</v>
      </c>
      <c r="T947" s="36">
        <v>1206.599135999048</v>
      </c>
      <c r="U947" s="37">
        <v>3686.0198767669126</v>
      </c>
      <c r="V947" s="38">
        <v>6838.6790117669125</v>
      </c>
      <c r="W947" s="34">
        <v>46297.232784366905</v>
      </c>
      <c r="X947" s="34">
        <v>4648.8766200009486</v>
      </c>
      <c r="Y947" s="33">
        <v>41648.356164365956</v>
      </c>
      <c r="Z947" s="144">
        <v>0</v>
      </c>
      <c r="AA947" s="34">
        <v>3855.4646136375413</v>
      </c>
      <c r="AB947" s="34">
        <v>14148.61986189556</v>
      </c>
      <c r="AC947" s="34">
        <v>7725.33</v>
      </c>
      <c r="AD947" s="34">
        <v>841.1400000000001</v>
      </c>
      <c r="AE947" s="34">
        <v>296.38</v>
      </c>
      <c r="AF947" s="34">
        <v>26866.9344755331</v>
      </c>
      <c r="AG947" s="136">
        <v>20659</v>
      </c>
      <c r="AH947" s="34">
        <v>25852.386706599998</v>
      </c>
      <c r="AI947" s="34">
        <v>1865</v>
      </c>
      <c r="AJ947" s="34">
        <v>5229.2167066000002</v>
      </c>
      <c r="AK947" s="34">
        <v>3364.2167066000002</v>
      </c>
      <c r="AL947" s="34">
        <v>18794</v>
      </c>
      <c r="AM947" s="34">
        <v>20623.169999999998</v>
      </c>
      <c r="AN947" s="34">
        <v>1829.1699999999983</v>
      </c>
      <c r="AO947" s="34">
        <v>39458.553772599989</v>
      </c>
      <c r="AP947" s="34">
        <v>34265.167065999995</v>
      </c>
      <c r="AQ947" s="34">
        <v>5193.3867065999948</v>
      </c>
      <c r="AR947" s="34">
        <v>-27905</v>
      </c>
      <c r="AS947" s="34">
        <v>0</v>
      </c>
    </row>
    <row r="948" spans="2:45" s="1" customFormat="1" ht="12.75" x14ac:dyDescent="0.2">
      <c r="B948" s="31" t="s">
        <v>3798</v>
      </c>
      <c r="C948" s="32" t="s">
        <v>3221</v>
      </c>
      <c r="D948" s="31" t="s">
        <v>3222</v>
      </c>
      <c r="E948" s="31" t="s">
        <v>13</v>
      </c>
      <c r="F948" s="31" t="s">
        <v>11</v>
      </c>
      <c r="G948" s="31" t="s">
        <v>18</v>
      </c>
      <c r="H948" s="31" t="s">
        <v>36</v>
      </c>
      <c r="I948" s="31" t="s">
        <v>10</v>
      </c>
      <c r="J948" s="31" t="s">
        <v>22</v>
      </c>
      <c r="K948" s="31" t="s">
        <v>3223</v>
      </c>
      <c r="L948" s="33">
        <v>625</v>
      </c>
      <c r="M948" s="150">
        <v>61409.175266999999</v>
      </c>
      <c r="N948" s="34">
        <v>-46119</v>
      </c>
      <c r="O948" s="34">
        <v>36774.14801156336</v>
      </c>
      <c r="P948" s="30">
        <v>26155.275266999997</v>
      </c>
      <c r="Q948" s="35">
        <v>535.12646600000005</v>
      </c>
      <c r="R948" s="36">
        <v>0</v>
      </c>
      <c r="S948" s="36">
        <v>0</v>
      </c>
      <c r="T948" s="36">
        <v>8304.4741232259767</v>
      </c>
      <c r="U948" s="37">
        <v>8304.5189051295256</v>
      </c>
      <c r="V948" s="38">
        <v>8839.6453711295253</v>
      </c>
      <c r="W948" s="34">
        <v>34994.920638129523</v>
      </c>
      <c r="X948" s="34">
        <v>10083.746278563362</v>
      </c>
      <c r="Y948" s="33">
        <v>24911.174359566161</v>
      </c>
      <c r="Z948" s="144">
        <v>0</v>
      </c>
      <c r="AA948" s="34">
        <v>1037.7537653592067</v>
      </c>
      <c r="AB948" s="34">
        <v>9587.3793893563543</v>
      </c>
      <c r="AC948" s="34">
        <v>4116.3900000000003</v>
      </c>
      <c r="AD948" s="34">
        <v>1839.5</v>
      </c>
      <c r="AE948" s="34">
        <v>2492.58</v>
      </c>
      <c r="AF948" s="34">
        <v>19073.603154715558</v>
      </c>
      <c r="AG948" s="136">
        <v>8470</v>
      </c>
      <c r="AH948" s="34">
        <v>10865.1</v>
      </c>
      <c r="AI948" s="34">
        <v>0</v>
      </c>
      <c r="AJ948" s="34">
        <v>2395.1</v>
      </c>
      <c r="AK948" s="34">
        <v>2395.1</v>
      </c>
      <c r="AL948" s="34">
        <v>8470</v>
      </c>
      <c r="AM948" s="34">
        <v>8470</v>
      </c>
      <c r="AN948" s="34">
        <v>0</v>
      </c>
      <c r="AO948" s="34">
        <v>26155.275266999997</v>
      </c>
      <c r="AP948" s="34">
        <v>23760.175266999999</v>
      </c>
      <c r="AQ948" s="34">
        <v>2395.0999999999985</v>
      </c>
      <c r="AR948" s="34">
        <v>-46119</v>
      </c>
      <c r="AS948" s="34">
        <v>0</v>
      </c>
    </row>
    <row r="949" spans="2:45" s="1" customFormat="1" ht="12.75" x14ac:dyDescent="0.2">
      <c r="B949" s="31" t="s">
        <v>3798</v>
      </c>
      <c r="C949" s="32" t="s">
        <v>252</v>
      </c>
      <c r="D949" s="31" t="s">
        <v>253</v>
      </c>
      <c r="E949" s="31" t="s">
        <v>13</v>
      </c>
      <c r="F949" s="31" t="s">
        <v>11</v>
      </c>
      <c r="G949" s="31" t="s">
        <v>18</v>
      </c>
      <c r="H949" s="31" t="s">
        <v>36</v>
      </c>
      <c r="I949" s="31" t="s">
        <v>10</v>
      </c>
      <c r="J949" s="31" t="s">
        <v>22</v>
      </c>
      <c r="K949" s="31" t="s">
        <v>254</v>
      </c>
      <c r="L949" s="33">
        <v>468</v>
      </c>
      <c r="M949" s="150">
        <v>16508.415686</v>
      </c>
      <c r="N949" s="34">
        <v>-11677</v>
      </c>
      <c r="O949" s="34">
        <v>9004.4098743431732</v>
      </c>
      <c r="P949" s="30">
        <v>-4488.0763139999999</v>
      </c>
      <c r="Q949" s="35">
        <v>1014.122167</v>
      </c>
      <c r="R949" s="36">
        <v>4488.0763139999999</v>
      </c>
      <c r="S949" s="36">
        <v>445.91922857159983</v>
      </c>
      <c r="T949" s="36">
        <v>6805.3245494799157</v>
      </c>
      <c r="U949" s="37">
        <v>11739.383396373052</v>
      </c>
      <c r="V949" s="38">
        <v>12753.505563373052</v>
      </c>
      <c r="W949" s="34">
        <v>12753.505563373052</v>
      </c>
      <c r="X949" s="34">
        <v>9216.5655859147719</v>
      </c>
      <c r="Y949" s="33">
        <v>3536.9399774582798</v>
      </c>
      <c r="Z949" s="144">
        <v>0</v>
      </c>
      <c r="AA949" s="34">
        <v>1796.5449160358114</v>
      </c>
      <c r="AB949" s="34">
        <v>2306.4571967206302</v>
      </c>
      <c r="AC949" s="34">
        <v>1961.72</v>
      </c>
      <c r="AD949" s="34">
        <v>494.049042375</v>
      </c>
      <c r="AE949" s="34">
        <v>0</v>
      </c>
      <c r="AF949" s="34">
        <v>6558.7711551314414</v>
      </c>
      <c r="AG949" s="136">
        <v>800</v>
      </c>
      <c r="AH949" s="34">
        <v>5277.5079999999998</v>
      </c>
      <c r="AI949" s="34">
        <v>0</v>
      </c>
      <c r="AJ949" s="34">
        <v>700</v>
      </c>
      <c r="AK949" s="34">
        <v>700</v>
      </c>
      <c r="AL949" s="34">
        <v>800</v>
      </c>
      <c r="AM949" s="34">
        <v>4577.5079999999998</v>
      </c>
      <c r="AN949" s="34">
        <v>3777.5079999999998</v>
      </c>
      <c r="AO949" s="34">
        <v>-4488.0763139999999</v>
      </c>
      <c r="AP949" s="34">
        <v>-8965.5843139999997</v>
      </c>
      <c r="AQ949" s="34">
        <v>4477.5079999999998</v>
      </c>
      <c r="AR949" s="34">
        <v>-11677</v>
      </c>
      <c r="AS949" s="34">
        <v>0</v>
      </c>
    </row>
    <row r="950" spans="2:45" s="1" customFormat="1" ht="12.75" x14ac:dyDescent="0.2">
      <c r="B950" s="31" t="s">
        <v>3798</v>
      </c>
      <c r="C950" s="32" t="s">
        <v>2165</v>
      </c>
      <c r="D950" s="31" t="s">
        <v>2166</v>
      </c>
      <c r="E950" s="31" t="s">
        <v>13</v>
      </c>
      <c r="F950" s="31" t="s">
        <v>11</v>
      </c>
      <c r="G950" s="31" t="s">
        <v>18</v>
      </c>
      <c r="H950" s="31" t="s">
        <v>36</v>
      </c>
      <c r="I950" s="31" t="s">
        <v>10</v>
      </c>
      <c r="J950" s="31" t="s">
        <v>22</v>
      </c>
      <c r="K950" s="31" t="s">
        <v>2167</v>
      </c>
      <c r="L950" s="33">
        <v>75</v>
      </c>
      <c r="M950" s="150">
        <v>6009.568921</v>
      </c>
      <c r="N950" s="34">
        <v>-16580</v>
      </c>
      <c r="O950" s="34">
        <v>14216.679885785314</v>
      </c>
      <c r="P950" s="30">
        <v>-14181.831079</v>
      </c>
      <c r="Q950" s="35">
        <v>0</v>
      </c>
      <c r="R950" s="36">
        <v>14181.831079</v>
      </c>
      <c r="S950" s="36">
        <v>5.2769508571448842</v>
      </c>
      <c r="T950" s="36">
        <v>11194.744804186503</v>
      </c>
      <c r="U950" s="37">
        <v>25381.989705767086</v>
      </c>
      <c r="V950" s="38">
        <v>25381.989705767086</v>
      </c>
      <c r="W950" s="34">
        <v>25381.989705767086</v>
      </c>
      <c r="X950" s="34">
        <v>14221.956836642454</v>
      </c>
      <c r="Y950" s="33">
        <v>11160.032869124632</v>
      </c>
      <c r="Z950" s="144">
        <v>0</v>
      </c>
      <c r="AA950" s="34">
        <v>659.76628607764076</v>
      </c>
      <c r="AB950" s="34">
        <v>402.0221512246107</v>
      </c>
      <c r="AC950" s="34">
        <v>1282.8800000000001</v>
      </c>
      <c r="AD950" s="34">
        <v>78.026694899999995</v>
      </c>
      <c r="AE950" s="34">
        <v>0</v>
      </c>
      <c r="AF950" s="34">
        <v>2422.6951322022519</v>
      </c>
      <c r="AG950" s="136">
        <v>2409</v>
      </c>
      <c r="AH950" s="34">
        <v>2871.6</v>
      </c>
      <c r="AI950" s="34">
        <v>0</v>
      </c>
      <c r="AJ950" s="34">
        <v>462.6</v>
      </c>
      <c r="AK950" s="34">
        <v>462.6</v>
      </c>
      <c r="AL950" s="34">
        <v>2409</v>
      </c>
      <c r="AM950" s="34">
        <v>2409</v>
      </c>
      <c r="AN950" s="34">
        <v>0</v>
      </c>
      <c r="AO950" s="34">
        <v>-14181.831079</v>
      </c>
      <c r="AP950" s="34">
        <v>-14644.431079</v>
      </c>
      <c r="AQ950" s="34">
        <v>462.60000000000036</v>
      </c>
      <c r="AR950" s="34">
        <v>-16580</v>
      </c>
      <c r="AS950" s="34">
        <v>0</v>
      </c>
    </row>
    <row r="951" spans="2:45" s="1" customFormat="1" ht="12.75" x14ac:dyDescent="0.2">
      <c r="B951" s="31" t="s">
        <v>3798</v>
      </c>
      <c r="C951" s="32" t="s">
        <v>402</v>
      </c>
      <c r="D951" s="31" t="s">
        <v>403</v>
      </c>
      <c r="E951" s="31" t="s">
        <v>13</v>
      </c>
      <c r="F951" s="31" t="s">
        <v>11</v>
      </c>
      <c r="G951" s="31" t="s">
        <v>18</v>
      </c>
      <c r="H951" s="31" t="s">
        <v>36</v>
      </c>
      <c r="I951" s="31" t="s">
        <v>10</v>
      </c>
      <c r="J951" s="31" t="s">
        <v>12</v>
      </c>
      <c r="K951" s="31" t="s">
        <v>404</v>
      </c>
      <c r="L951" s="33">
        <v>1539</v>
      </c>
      <c r="M951" s="150">
        <v>45085.759896000003</v>
      </c>
      <c r="N951" s="34">
        <v>-67632</v>
      </c>
      <c r="O951" s="34">
        <v>26986.864552218784</v>
      </c>
      <c r="P951" s="30">
        <v>10743.659896000005</v>
      </c>
      <c r="Q951" s="35">
        <v>2498.9373089999999</v>
      </c>
      <c r="R951" s="36">
        <v>0</v>
      </c>
      <c r="S951" s="36">
        <v>1176.1788811433089</v>
      </c>
      <c r="T951" s="36">
        <v>12186.3915700618</v>
      </c>
      <c r="U951" s="37">
        <v>13362.642508909452</v>
      </c>
      <c r="V951" s="38">
        <v>15861.579817909453</v>
      </c>
      <c r="W951" s="34">
        <v>26605.239713909457</v>
      </c>
      <c r="X951" s="34">
        <v>16978.759270362087</v>
      </c>
      <c r="Y951" s="33">
        <v>9626.4804435473707</v>
      </c>
      <c r="Z951" s="144">
        <v>0</v>
      </c>
      <c r="AA951" s="34">
        <v>1021.3556410135955</v>
      </c>
      <c r="AB951" s="34">
        <v>5665.865871158082</v>
      </c>
      <c r="AC951" s="34">
        <v>6451.05</v>
      </c>
      <c r="AD951" s="34">
        <v>1321</v>
      </c>
      <c r="AE951" s="34">
        <v>0</v>
      </c>
      <c r="AF951" s="34">
        <v>14459.271512171677</v>
      </c>
      <c r="AG951" s="136">
        <v>45275</v>
      </c>
      <c r="AH951" s="34">
        <v>48035.9</v>
      </c>
      <c r="AI951" s="34">
        <v>0</v>
      </c>
      <c r="AJ951" s="34">
        <v>2760.9</v>
      </c>
      <c r="AK951" s="34">
        <v>2760.9</v>
      </c>
      <c r="AL951" s="34">
        <v>45275</v>
      </c>
      <c r="AM951" s="34">
        <v>45275</v>
      </c>
      <c r="AN951" s="34">
        <v>0</v>
      </c>
      <c r="AO951" s="34">
        <v>10743.659896000005</v>
      </c>
      <c r="AP951" s="34">
        <v>7982.759896000005</v>
      </c>
      <c r="AQ951" s="34">
        <v>2760.8999999999996</v>
      </c>
      <c r="AR951" s="34">
        <v>-67632</v>
      </c>
      <c r="AS951" s="34">
        <v>0</v>
      </c>
    </row>
    <row r="952" spans="2:45" s="1" customFormat="1" ht="12.75" x14ac:dyDescent="0.2">
      <c r="B952" s="31" t="s">
        <v>3798</v>
      </c>
      <c r="C952" s="32" t="s">
        <v>933</v>
      </c>
      <c r="D952" s="31" t="s">
        <v>934</v>
      </c>
      <c r="E952" s="31" t="s">
        <v>13</v>
      </c>
      <c r="F952" s="31" t="s">
        <v>11</v>
      </c>
      <c r="G952" s="31" t="s">
        <v>18</v>
      </c>
      <c r="H952" s="31" t="s">
        <v>36</v>
      </c>
      <c r="I952" s="31" t="s">
        <v>10</v>
      </c>
      <c r="J952" s="31" t="s">
        <v>14</v>
      </c>
      <c r="K952" s="31" t="s">
        <v>935</v>
      </c>
      <c r="L952" s="33">
        <v>6000</v>
      </c>
      <c r="M952" s="150">
        <v>195138.20805300001</v>
      </c>
      <c r="N952" s="34">
        <v>-141469</v>
      </c>
      <c r="O952" s="34">
        <v>26701.471216587626</v>
      </c>
      <c r="P952" s="30">
        <v>115570.40805300002</v>
      </c>
      <c r="Q952" s="35">
        <v>11476.167933000001</v>
      </c>
      <c r="R952" s="36">
        <v>0</v>
      </c>
      <c r="S952" s="36">
        <v>3285.440658286976</v>
      </c>
      <c r="T952" s="36">
        <v>8714.559341713024</v>
      </c>
      <c r="U952" s="37">
        <v>12000.064710038781</v>
      </c>
      <c r="V952" s="38">
        <v>23476.232643038784</v>
      </c>
      <c r="W952" s="34">
        <v>139046.64069603881</v>
      </c>
      <c r="X952" s="34">
        <v>6160.2012342870003</v>
      </c>
      <c r="Y952" s="33">
        <v>132886.43946175181</v>
      </c>
      <c r="Z952" s="144">
        <v>0</v>
      </c>
      <c r="AA952" s="34">
        <v>13569.843427097167</v>
      </c>
      <c r="AB952" s="34">
        <v>50341.625165586884</v>
      </c>
      <c r="AC952" s="34">
        <v>25150.28</v>
      </c>
      <c r="AD952" s="34">
        <v>2557.6046249559445</v>
      </c>
      <c r="AE952" s="34">
        <v>836.98</v>
      </c>
      <c r="AF952" s="34">
        <v>92456.333217639985</v>
      </c>
      <c r="AG952" s="136">
        <v>150643</v>
      </c>
      <c r="AH952" s="34">
        <v>168076.2</v>
      </c>
      <c r="AI952" s="34">
        <v>0</v>
      </c>
      <c r="AJ952" s="34">
        <v>17433.2</v>
      </c>
      <c r="AK952" s="34">
        <v>17433.2</v>
      </c>
      <c r="AL952" s="34">
        <v>150643</v>
      </c>
      <c r="AM952" s="34">
        <v>150643</v>
      </c>
      <c r="AN952" s="34">
        <v>0</v>
      </c>
      <c r="AO952" s="34">
        <v>115570.40805300002</v>
      </c>
      <c r="AP952" s="34">
        <v>98137.208053000024</v>
      </c>
      <c r="AQ952" s="34">
        <v>17433.200000000012</v>
      </c>
      <c r="AR952" s="34">
        <v>-141469</v>
      </c>
      <c r="AS952" s="34">
        <v>0</v>
      </c>
    </row>
    <row r="953" spans="2:45" s="1" customFormat="1" ht="12.75" x14ac:dyDescent="0.2">
      <c r="B953" s="31" t="s">
        <v>3798</v>
      </c>
      <c r="C953" s="32" t="s">
        <v>2360</v>
      </c>
      <c r="D953" s="31" t="s">
        <v>2361</v>
      </c>
      <c r="E953" s="31" t="s">
        <v>13</v>
      </c>
      <c r="F953" s="31" t="s">
        <v>11</v>
      </c>
      <c r="G953" s="31" t="s">
        <v>18</v>
      </c>
      <c r="H953" s="31" t="s">
        <v>36</v>
      </c>
      <c r="I953" s="31" t="s">
        <v>10</v>
      </c>
      <c r="J953" s="31" t="s">
        <v>12</v>
      </c>
      <c r="K953" s="31" t="s">
        <v>2362</v>
      </c>
      <c r="L953" s="33">
        <v>4009</v>
      </c>
      <c r="M953" s="150">
        <v>58508.907211000005</v>
      </c>
      <c r="N953" s="34">
        <v>-33074</v>
      </c>
      <c r="O953" s="34">
        <v>23395.193469399481</v>
      </c>
      <c r="P953" s="30">
        <v>22506.617211000004</v>
      </c>
      <c r="Q953" s="35">
        <v>5738.077389</v>
      </c>
      <c r="R953" s="36">
        <v>0</v>
      </c>
      <c r="S953" s="36">
        <v>5102.7286525733889</v>
      </c>
      <c r="T953" s="36">
        <v>2915.2713474266111</v>
      </c>
      <c r="U953" s="37">
        <v>8018.043237090913</v>
      </c>
      <c r="V953" s="38">
        <v>13756.120626090913</v>
      </c>
      <c r="W953" s="34">
        <v>36262.737837090914</v>
      </c>
      <c r="X953" s="34">
        <v>9567.6162235733864</v>
      </c>
      <c r="Y953" s="33">
        <v>26695.121613517527</v>
      </c>
      <c r="Z953" s="144">
        <v>0</v>
      </c>
      <c r="AA953" s="34">
        <v>3778.2648417587893</v>
      </c>
      <c r="AB953" s="34">
        <v>25364.17267657477</v>
      </c>
      <c r="AC953" s="34">
        <v>16804.580000000002</v>
      </c>
      <c r="AD953" s="34">
        <v>3051.3716557500002</v>
      </c>
      <c r="AE953" s="34">
        <v>60.35</v>
      </c>
      <c r="AF953" s="34">
        <v>49058.739174083559</v>
      </c>
      <c r="AG953" s="136">
        <v>31030</v>
      </c>
      <c r="AH953" s="34">
        <v>47860.71</v>
      </c>
      <c r="AI953" s="34">
        <v>0</v>
      </c>
      <c r="AJ953" s="34">
        <v>3000</v>
      </c>
      <c r="AK953" s="34">
        <v>3000</v>
      </c>
      <c r="AL953" s="34">
        <v>31030</v>
      </c>
      <c r="AM953" s="34">
        <v>44860.71</v>
      </c>
      <c r="AN953" s="34">
        <v>13830.71</v>
      </c>
      <c r="AO953" s="34">
        <v>22506.617211000004</v>
      </c>
      <c r="AP953" s="34">
        <v>5675.9072110000052</v>
      </c>
      <c r="AQ953" s="34">
        <v>16830.71</v>
      </c>
      <c r="AR953" s="34">
        <v>-33074</v>
      </c>
      <c r="AS953" s="34">
        <v>0</v>
      </c>
    </row>
    <row r="954" spans="2:45" s="1" customFormat="1" ht="12.75" x14ac:dyDescent="0.2">
      <c r="B954" s="31" t="s">
        <v>3798</v>
      </c>
      <c r="C954" s="32" t="s">
        <v>546</v>
      </c>
      <c r="D954" s="31" t="s">
        <v>547</v>
      </c>
      <c r="E954" s="31" t="s">
        <v>13</v>
      </c>
      <c r="F954" s="31" t="s">
        <v>11</v>
      </c>
      <c r="G954" s="31" t="s">
        <v>18</v>
      </c>
      <c r="H954" s="31" t="s">
        <v>36</v>
      </c>
      <c r="I954" s="31" t="s">
        <v>10</v>
      </c>
      <c r="J954" s="31" t="s">
        <v>22</v>
      </c>
      <c r="K954" s="31" t="s">
        <v>548</v>
      </c>
      <c r="L954" s="33">
        <v>339</v>
      </c>
      <c r="M954" s="150">
        <v>16921.327202</v>
      </c>
      <c r="N954" s="34">
        <v>-13339</v>
      </c>
      <c r="O954" s="34">
        <v>12535.37288580291</v>
      </c>
      <c r="P954" s="30">
        <v>-2046.9137979999996</v>
      </c>
      <c r="Q954" s="35">
        <v>606.38505399999997</v>
      </c>
      <c r="R954" s="36">
        <v>2046.9137979999996</v>
      </c>
      <c r="S954" s="36">
        <v>692.88327200026617</v>
      </c>
      <c r="T954" s="36">
        <v>10488.23470580291</v>
      </c>
      <c r="U954" s="37">
        <v>13228.103108007277</v>
      </c>
      <c r="V954" s="38">
        <v>13834.488162007277</v>
      </c>
      <c r="W954" s="34">
        <v>13834.488162007277</v>
      </c>
      <c r="X954" s="34">
        <v>13834.416829803176</v>
      </c>
      <c r="Y954" s="33">
        <v>7.1332204101054231E-2</v>
      </c>
      <c r="Z954" s="144">
        <v>0</v>
      </c>
      <c r="AA954" s="34">
        <v>1290.7443310181341</v>
      </c>
      <c r="AB954" s="34">
        <v>2886.1442032976001</v>
      </c>
      <c r="AC954" s="34">
        <v>1420.99</v>
      </c>
      <c r="AD954" s="34">
        <v>57.5</v>
      </c>
      <c r="AE954" s="34">
        <v>0</v>
      </c>
      <c r="AF954" s="34">
        <v>5655.3785343157342</v>
      </c>
      <c r="AG954" s="136">
        <v>1771</v>
      </c>
      <c r="AH954" s="34">
        <v>4089.7589999999996</v>
      </c>
      <c r="AI954" s="34">
        <v>0</v>
      </c>
      <c r="AJ954" s="34">
        <v>774</v>
      </c>
      <c r="AK954" s="34">
        <v>774</v>
      </c>
      <c r="AL954" s="34">
        <v>1771</v>
      </c>
      <c r="AM954" s="34">
        <v>3315.7589999999996</v>
      </c>
      <c r="AN954" s="34">
        <v>1544.7589999999996</v>
      </c>
      <c r="AO954" s="34">
        <v>-2046.9137979999996</v>
      </c>
      <c r="AP954" s="34">
        <v>-4365.6727979999996</v>
      </c>
      <c r="AQ954" s="34">
        <v>2318.7589999999996</v>
      </c>
      <c r="AR954" s="34">
        <v>-13339</v>
      </c>
      <c r="AS954" s="34">
        <v>0</v>
      </c>
    </row>
    <row r="955" spans="2:45" s="1" customFormat="1" ht="12.75" x14ac:dyDescent="0.2">
      <c r="B955" s="31" t="s">
        <v>3798</v>
      </c>
      <c r="C955" s="32" t="s">
        <v>34</v>
      </c>
      <c r="D955" s="31" t="s">
        <v>35</v>
      </c>
      <c r="E955" s="31" t="s">
        <v>13</v>
      </c>
      <c r="F955" s="31" t="s">
        <v>11</v>
      </c>
      <c r="G955" s="31" t="s">
        <v>18</v>
      </c>
      <c r="H955" s="31" t="s">
        <v>36</v>
      </c>
      <c r="I955" s="31" t="s">
        <v>10</v>
      </c>
      <c r="J955" s="31" t="s">
        <v>22</v>
      </c>
      <c r="K955" s="31" t="s">
        <v>37</v>
      </c>
      <c r="L955" s="33">
        <v>528</v>
      </c>
      <c r="M955" s="150">
        <v>11649.848598</v>
      </c>
      <c r="N955" s="34">
        <v>-11233</v>
      </c>
      <c r="O955" s="34">
        <v>5337.2722883102133</v>
      </c>
      <c r="P955" s="30">
        <v>3698.9485980000009</v>
      </c>
      <c r="Q955" s="35">
        <v>1255.5071700000001</v>
      </c>
      <c r="R955" s="36">
        <v>0</v>
      </c>
      <c r="S955" s="36">
        <v>650.15465371453536</v>
      </c>
      <c r="T955" s="36">
        <v>799.33171537967576</v>
      </c>
      <c r="U955" s="37">
        <v>1449.494185454141</v>
      </c>
      <c r="V955" s="38">
        <v>2705.001355454141</v>
      </c>
      <c r="W955" s="34">
        <v>6403.9499534541419</v>
      </c>
      <c r="X955" s="34">
        <v>2170.7418180247478</v>
      </c>
      <c r="Y955" s="33">
        <v>4233.2081354293941</v>
      </c>
      <c r="Z955" s="144">
        <v>0</v>
      </c>
      <c r="AA955" s="34">
        <v>872.89395246334357</v>
      </c>
      <c r="AB955" s="34">
        <v>3871.3014671372334</v>
      </c>
      <c r="AC955" s="34">
        <v>2213.2199999999998</v>
      </c>
      <c r="AD955" s="34">
        <v>78.5</v>
      </c>
      <c r="AE955" s="34">
        <v>0</v>
      </c>
      <c r="AF955" s="34">
        <v>7035.9154196005766</v>
      </c>
      <c r="AG955" s="136">
        <v>14042</v>
      </c>
      <c r="AH955" s="34">
        <v>14407.1</v>
      </c>
      <c r="AI955" s="34">
        <v>0</v>
      </c>
      <c r="AJ955" s="34">
        <v>365.1</v>
      </c>
      <c r="AK955" s="34">
        <v>365.1</v>
      </c>
      <c r="AL955" s="34">
        <v>14042</v>
      </c>
      <c r="AM955" s="34">
        <v>14042</v>
      </c>
      <c r="AN955" s="34">
        <v>0</v>
      </c>
      <c r="AO955" s="34">
        <v>3698.9485980000009</v>
      </c>
      <c r="AP955" s="34">
        <v>3333.8485980000009</v>
      </c>
      <c r="AQ955" s="34">
        <v>365.09999999999991</v>
      </c>
      <c r="AR955" s="34">
        <v>-11233</v>
      </c>
      <c r="AS955" s="34">
        <v>0</v>
      </c>
    </row>
    <row r="956" spans="2:45" s="1" customFormat="1" ht="12.75" x14ac:dyDescent="0.2">
      <c r="B956" s="31" t="s">
        <v>3798</v>
      </c>
      <c r="C956" s="32" t="s">
        <v>3404</v>
      </c>
      <c r="D956" s="31" t="s">
        <v>3405</v>
      </c>
      <c r="E956" s="31" t="s">
        <v>13</v>
      </c>
      <c r="F956" s="31" t="s">
        <v>11</v>
      </c>
      <c r="G956" s="31" t="s">
        <v>18</v>
      </c>
      <c r="H956" s="31" t="s">
        <v>36</v>
      </c>
      <c r="I956" s="31" t="s">
        <v>10</v>
      </c>
      <c r="J956" s="31" t="s">
        <v>12</v>
      </c>
      <c r="K956" s="31" t="s">
        <v>3406</v>
      </c>
      <c r="L956" s="33">
        <v>4834</v>
      </c>
      <c r="M956" s="150">
        <v>335877.51797699998</v>
      </c>
      <c r="N956" s="34">
        <v>-121019.7</v>
      </c>
      <c r="O956" s="34">
        <v>34836.779253390196</v>
      </c>
      <c r="P956" s="30">
        <v>245187.71797699993</v>
      </c>
      <c r="Q956" s="35">
        <v>12664.306971</v>
      </c>
      <c r="R956" s="36">
        <v>0</v>
      </c>
      <c r="S956" s="36">
        <v>6033.0071520023166</v>
      </c>
      <c r="T956" s="36">
        <v>3634.9928479976834</v>
      </c>
      <c r="U956" s="37">
        <v>9668.0521347212452</v>
      </c>
      <c r="V956" s="38">
        <v>22332.359105721247</v>
      </c>
      <c r="W956" s="34">
        <v>267520.07708272117</v>
      </c>
      <c r="X956" s="34">
        <v>11311.888410002342</v>
      </c>
      <c r="Y956" s="33">
        <v>256208.18867271882</v>
      </c>
      <c r="Z956" s="144">
        <v>0</v>
      </c>
      <c r="AA956" s="34">
        <v>2845.2112387527773</v>
      </c>
      <c r="AB956" s="34">
        <v>31648.020188188653</v>
      </c>
      <c r="AC956" s="34">
        <v>20262.740000000002</v>
      </c>
      <c r="AD956" s="34">
        <v>2160.78593268025</v>
      </c>
      <c r="AE956" s="34">
        <v>2113</v>
      </c>
      <c r="AF956" s="34">
        <v>59029.757359621675</v>
      </c>
      <c r="AG956" s="136">
        <v>191903</v>
      </c>
      <c r="AH956" s="34">
        <v>216435.9</v>
      </c>
      <c r="AI956" s="34">
        <v>0</v>
      </c>
      <c r="AJ956" s="34">
        <v>24532.9</v>
      </c>
      <c r="AK956" s="34">
        <v>24532.9</v>
      </c>
      <c r="AL956" s="34">
        <v>191903</v>
      </c>
      <c r="AM956" s="34">
        <v>191903</v>
      </c>
      <c r="AN956" s="34">
        <v>0</v>
      </c>
      <c r="AO956" s="34">
        <v>245187.71797699993</v>
      </c>
      <c r="AP956" s="34">
        <v>220654.81797699994</v>
      </c>
      <c r="AQ956" s="34">
        <v>24532.900000000023</v>
      </c>
      <c r="AR956" s="34">
        <v>-121348</v>
      </c>
      <c r="AS956" s="34">
        <v>328.30000000000291</v>
      </c>
    </row>
    <row r="957" spans="2:45" s="1" customFormat="1" ht="12.75" x14ac:dyDescent="0.2">
      <c r="B957" s="31" t="s">
        <v>3798</v>
      </c>
      <c r="C957" s="32" t="s">
        <v>1308</v>
      </c>
      <c r="D957" s="31" t="s">
        <v>1309</v>
      </c>
      <c r="E957" s="31" t="s">
        <v>13</v>
      </c>
      <c r="F957" s="31" t="s">
        <v>11</v>
      </c>
      <c r="G957" s="31" t="s">
        <v>18</v>
      </c>
      <c r="H957" s="31" t="s">
        <v>36</v>
      </c>
      <c r="I957" s="31" t="s">
        <v>10</v>
      </c>
      <c r="J957" s="31" t="s">
        <v>12</v>
      </c>
      <c r="K957" s="31" t="s">
        <v>1310</v>
      </c>
      <c r="L957" s="33">
        <v>1750</v>
      </c>
      <c r="M957" s="150">
        <v>53164.742621999998</v>
      </c>
      <c r="N957" s="34">
        <v>-20228</v>
      </c>
      <c r="O957" s="34">
        <v>18474.769997391988</v>
      </c>
      <c r="P957" s="30">
        <v>31645.642621999999</v>
      </c>
      <c r="Q957" s="35">
        <v>3009.1629589999998</v>
      </c>
      <c r="R957" s="36">
        <v>0</v>
      </c>
      <c r="S957" s="36">
        <v>2402.6777017152085</v>
      </c>
      <c r="T957" s="36">
        <v>1097.3222982847915</v>
      </c>
      <c r="U957" s="37">
        <v>3500.0188737613116</v>
      </c>
      <c r="V957" s="38">
        <v>6509.1818327613109</v>
      </c>
      <c r="W957" s="34">
        <v>38154.824454761314</v>
      </c>
      <c r="X957" s="34">
        <v>4505.0206907152024</v>
      </c>
      <c r="Y957" s="33">
        <v>33649.803764046112</v>
      </c>
      <c r="Z957" s="144">
        <v>0</v>
      </c>
      <c r="AA957" s="34">
        <v>3420.1417478099047</v>
      </c>
      <c r="AB957" s="34">
        <v>9868.5589303533743</v>
      </c>
      <c r="AC957" s="34">
        <v>7335.5</v>
      </c>
      <c r="AD957" s="34">
        <v>348.61196089888</v>
      </c>
      <c r="AE957" s="34">
        <v>72</v>
      </c>
      <c r="AF957" s="34">
        <v>21044.812639062162</v>
      </c>
      <c r="AG957" s="136">
        <v>24734</v>
      </c>
      <c r="AH957" s="34">
        <v>24824.9</v>
      </c>
      <c r="AI957" s="34">
        <v>1224</v>
      </c>
      <c r="AJ957" s="34">
        <v>1314.9</v>
      </c>
      <c r="AK957" s="34">
        <v>90.900000000000091</v>
      </c>
      <c r="AL957" s="34">
        <v>23510</v>
      </c>
      <c r="AM957" s="34">
        <v>23510</v>
      </c>
      <c r="AN957" s="34">
        <v>0</v>
      </c>
      <c r="AO957" s="34">
        <v>31645.642621999999</v>
      </c>
      <c r="AP957" s="34">
        <v>31554.742621999998</v>
      </c>
      <c r="AQ957" s="34">
        <v>90.900000000001455</v>
      </c>
      <c r="AR957" s="34">
        <v>-20228</v>
      </c>
      <c r="AS957" s="34">
        <v>0</v>
      </c>
    </row>
    <row r="958" spans="2:45" s="1" customFormat="1" ht="12.75" x14ac:dyDescent="0.2">
      <c r="B958" s="31" t="s">
        <v>3798</v>
      </c>
      <c r="C958" s="32" t="s">
        <v>1877</v>
      </c>
      <c r="D958" s="31" t="s">
        <v>1878</v>
      </c>
      <c r="E958" s="31" t="s">
        <v>13</v>
      </c>
      <c r="F958" s="31" t="s">
        <v>11</v>
      </c>
      <c r="G958" s="31" t="s">
        <v>18</v>
      </c>
      <c r="H958" s="31" t="s">
        <v>36</v>
      </c>
      <c r="I958" s="31" t="s">
        <v>10</v>
      </c>
      <c r="J958" s="31" t="s">
        <v>12</v>
      </c>
      <c r="K958" s="31" t="s">
        <v>1879</v>
      </c>
      <c r="L958" s="33">
        <v>3101</v>
      </c>
      <c r="M958" s="150">
        <v>143056.06068599998</v>
      </c>
      <c r="N958" s="34">
        <v>-28626</v>
      </c>
      <c r="O958" s="34">
        <v>16813.968243570907</v>
      </c>
      <c r="P958" s="30">
        <v>122939.86068599997</v>
      </c>
      <c r="Q958" s="35">
        <v>18382.458821</v>
      </c>
      <c r="R958" s="36">
        <v>0</v>
      </c>
      <c r="S958" s="36">
        <v>4601.1811062874813</v>
      </c>
      <c r="T958" s="36">
        <v>1600.8188937125187</v>
      </c>
      <c r="U958" s="37">
        <v>6202.0334443050442</v>
      </c>
      <c r="V958" s="38">
        <v>24584.492265305045</v>
      </c>
      <c r="W958" s="34">
        <v>147524.35295130502</v>
      </c>
      <c r="X958" s="34">
        <v>8627.2145742875</v>
      </c>
      <c r="Y958" s="33">
        <v>138897.13837701752</v>
      </c>
      <c r="Z958" s="144">
        <v>0</v>
      </c>
      <c r="AA958" s="34">
        <v>4033.8203173024849</v>
      </c>
      <c r="AB958" s="34">
        <v>23636.806615572001</v>
      </c>
      <c r="AC958" s="34">
        <v>12998.5</v>
      </c>
      <c r="AD958" s="34">
        <v>2486.5042483749999</v>
      </c>
      <c r="AE958" s="34">
        <v>332.57</v>
      </c>
      <c r="AF958" s="34">
        <v>43488.201181249482</v>
      </c>
      <c r="AG958" s="136">
        <v>74153</v>
      </c>
      <c r="AH958" s="34">
        <v>79937.8</v>
      </c>
      <c r="AI958" s="34">
        <v>0</v>
      </c>
      <c r="AJ958" s="34">
        <v>5784.8</v>
      </c>
      <c r="AK958" s="34">
        <v>5784.8</v>
      </c>
      <c r="AL958" s="34">
        <v>74153</v>
      </c>
      <c r="AM958" s="34">
        <v>74153</v>
      </c>
      <c r="AN958" s="34">
        <v>0</v>
      </c>
      <c r="AO958" s="34">
        <v>122939.86068599997</v>
      </c>
      <c r="AP958" s="34">
        <v>117155.06068599997</v>
      </c>
      <c r="AQ958" s="34">
        <v>5784.8000000000029</v>
      </c>
      <c r="AR958" s="34">
        <v>-28626</v>
      </c>
      <c r="AS958" s="34">
        <v>0</v>
      </c>
    </row>
    <row r="959" spans="2:45" s="1" customFormat="1" ht="12.75" x14ac:dyDescent="0.2">
      <c r="B959" s="31" t="s">
        <v>3798</v>
      </c>
      <c r="C959" s="32" t="s">
        <v>573</v>
      </c>
      <c r="D959" s="31" t="s">
        <v>574</v>
      </c>
      <c r="E959" s="31" t="s">
        <v>13</v>
      </c>
      <c r="F959" s="31" t="s">
        <v>11</v>
      </c>
      <c r="G959" s="31" t="s">
        <v>18</v>
      </c>
      <c r="H959" s="31" t="s">
        <v>36</v>
      </c>
      <c r="I959" s="31" t="s">
        <v>10</v>
      </c>
      <c r="J959" s="31" t="s">
        <v>12</v>
      </c>
      <c r="K959" s="31" t="s">
        <v>575</v>
      </c>
      <c r="L959" s="33">
        <v>2556</v>
      </c>
      <c r="M959" s="150">
        <v>160041.772742</v>
      </c>
      <c r="N959" s="34">
        <v>-81056</v>
      </c>
      <c r="O959" s="34">
        <v>45547.654311429767</v>
      </c>
      <c r="P959" s="30">
        <v>89997.772742000001</v>
      </c>
      <c r="Q959" s="35">
        <v>9645.9575349999996</v>
      </c>
      <c r="R959" s="36">
        <v>0</v>
      </c>
      <c r="S959" s="36">
        <v>2637.4385165724416</v>
      </c>
      <c r="T959" s="36">
        <v>2474.5614834275584</v>
      </c>
      <c r="U959" s="37">
        <v>5112.0275664765213</v>
      </c>
      <c r="V959" s="38">
        <v>14757.985101476521</v>
      </c>
      <c r="W959" s="34">
        <v>104755.75784347652</v>
      </c>
      <c r="X959" s="34">
        <v>4945.1972185724444</v>
      </c>
      <c r="Y959" s="33">
        <v>99810.560624904072</v>
      </c>
      <c r="Z959" s="144">
        <v>0</v>
      </c>
      <c r="AA959" s="34">
        <v>6631.1391820656354</v>
      </c>
      <c r="AB959" s="34">
        <v>23593.617895703679</v>
      </c>
      <c r="AC959" s="34">
        <v>10714.02</v>
      </c>
      <c r="AD959" s="34">
        <v>2802.9666930979351</v>
      </c>
      <c r="AE959" s="34">
        <v>4168.16</v>
      </c>
      <c r="AF959" s="34">
        <v>47909.903770867255</v>
      </c>
      <c r="AG959" s="136">
        <v>89082</v>
      </c>
      <c r="AH959" s="34">
        <v>96582</v>
      </c>
      <c r="AI959" s="34">
        <v>0</v>
      </c>
      <c r="AJ959" s="34">
        <v>7500</v>
      </c>
      <c r="AK959" s="34">
        <v>7500</v>
      </c>
      <c r="AL959" s="34">
        <v>89082</v>
      </c>
      <c r="AM959" s="34">
        <v>89082</v>
      </c>
      <c r="AN959" s="34">
        <v>0</v>
      </c>
      <c r="AO959" s="34">
        <v>89997.772742000001</v>
      </c>
      <c r="AP959" s="34">
        <v>82497.772742000001</v>
      </c>
      <c r="AQ959" s="34">
        <v>7500</v>
      </c>
      <c r="AR959" s="34">
        <v>-81056</v>
      </c>
      <c r="AS959" s="34">
        <v>0</v>
      </c>
    </row>
    <row r="960" spans="2:45" s="1" customFormat="1" ht="12.75" x14ac:dyDescent="0.2">
      <c r="B960" s="31" t="s">
        <v>3798</v>
      </c>
      <c r="C960" s="32" t="s">
        <v>66</v>
      </c>
      <c r="D960" s="31" t="s">
        <v>67</v>
      </c>
      <c r="E960" s="31" t="s">
        <v>13</v>
      </c>
      <c r="F960" s="31" t="s">
        <v>11</v>
      </c>
      <c r="G960" s="31" t="s">
        <v>18</v>
      </c>
      <c r="H960" s="31" t="s">
        <v>36</v>
      </c>
      <c r="I960" s="31" t="s">
        <v>10</v>
      </c>
      <c r="J960" s="31" t="s">
        <v>22</v>
      </c>
      <c r="K960" s="31" t="s">
        <v>68</v>
      </c>
      <c r="L960" s="33">
        <v>978</v>
      </c>
      <c r="M960" s="150">
        <v>33924.614975999997</v>
      </c>
      <c r="N960" s="34">
        <v>8629</v>
      </c>
      <c r="O960" s="34">
        <v>0</v>
      </c>
      <c r="P960" s="30">
        <v>43651.314975999994</v>
      </c>
      <c r="Q960" s="35">
        <v>1634.3745160000001</v>
      </c>
      <c r="R960" s="36">
        <v>0</v>
      </c>
      <c r="S960" s="36">
        <v>1202.1671920004617</v>
      </c>
      <c r="T960" s="36">
        <v>753.83280799953832</v>
      </c>
      <c r="U960" s="37">
        <v>1956.0105477363215</v>
      </c>
      <c r="V960" s="38">
        <v>3590.3850637363216</v>
      </c>
      <c r="W960" s="34">
        <v>47241.700039736315</v>
      </c>
      <c r="X960" s="34">
        <v>2254.0634850004571</v>
      </c>
      <c r="Y960" s="33">
        <v>44987.636554735858</v>
      </c>
      <c r="Z960" s="144">
        <v>0</v>
      </c>
      <c r="AA960" s="34">
        <v>1229.3448533360106</v>
      </c>
      <c r="AB960" s="34">
        <v>5410.52329061209</v>
      </c>
      <c r="AC960" s="34">
        <v>5270.76</v>
      </c>
      <c r="AD960" s="34">
        <v>330.26388271874998</v>
      </c>
      <c r="AE960" s="34">
        <v>0</v>
      </c>
      <c r="AF960" s="34">
        <v>12240.89202666685</v>
      </c>
      <c r="AG960" s="136">
        <v>17935</v>
      </c>
      <c r="AH960" s="34">
        <v>19258.7</v>
      </c>
      <c r="AI960" s="34">
        <v>0</v>
      </c>
      <c r="AJ960" s="34">
        <v>1323.7</v>
      </c>
      <c r="AK960" s="34">
        <v>1323.7</v>
      </c>
      <c r="AL960" s="34">
        <v>17935</v>
      </c>
      <c r="AM960" s="34">
        <v>17935</v>
      </c>
      <c r="AN960" s="34">
        <v>0</v>
      </c>
      <c r="AO960" s="34">
        <v>43651.314975999994</v>
      </c>
      <c r="AP960" s="34">
        <v>42327.614975999997</v>
      </c>
      <c r="AQ960" s="34">
        <v>1323.6999999999971</v>
      </c>
      <c r="AR960" s="34">
        <v>-13771</v>
      </c>
      <c r="AS960" s="34">
        <v>22400</v>
      </c>
    </row>
    <row r="961" spans="2:45" s="1" customFormat="1" ht="12.75" x14ac:dyDescent="0.2">
      <c r="B961" s="31" t="s">
        <v>3798</v>
      </c>
      <c r="C961" s="32" t="s">
        <v>3119</v>
      </c>
      <c r="D961" s="31" t="s">
        <v>3120</v>
      </c>
      <c r="E961" s="31" t="s">
        <v>13</v>
      </c>
      <c r="F961" s="31" t="s">
        <v>11</v>
      </c>
      <c r="G961" s="31" t="s">
        <v>18</v>
      </c>
      <c r="H961" s="31" t="s">
        <v>36</v>
      </c>
      <c r="I961" s="31" t="s">
        <v>10</v>
      </c>
      <c r="J961" s="31" t="s">
        <v>12</v>
      </c>
      <c r="K961" s="31" t="s">
        <v>3121</v>
      </c>
      <c r="L961" s="33">
        <v>3299</v>
      </c>
      <c r="M961" s="150">
        <v>143495.45865100002</v>
      </c>
      <c r="N961" s="34">
        <v>-150817</v>
      </c>
      <c r="O961" s="34">
        <v>89623.270144193521</v>
      </c>
      <c r="P961" s="30">
        <v>60319.358651000017</v>
      </c>
      <c r="Q961" s="35">
        <v>9400.7428650000002</v>
      </c>
      <c r="R961" s="36">
        <v>0</v>
      </c>
      <c r="S961" s="36">
        <v>2030.2328560007797</v>
      </c>
      <c r="T961" s="36">
        <v>17955.880432398291</v>
      </c>
      <c r="U961" s="37">
        <v>19986.221063579575</v>
      </c>
      <c r="V961" s="38">
        <v>29386.963928579575</v>
      </c>
      <c r="W961" s="34">
        <v>89706.322579579588</v>
      </c>
      <c r="X961" s="34">
        <v>25486.308982194263</v>
      </c>
      <c r="Y961" s="33">
        <v>64220.013597385325</v>
      </c>
      <c r="Z961" s="144">
        <v>0</v>
      </c>
      <c r="AA961" s="34">
        <v>10339.573585557526</v>
      </c>
      <c r="AB961" s="34">
        <v>13692.29401304402</v>
      </c>
      <c r="AC961" s="34">
        <v>13828.46</v>
      </c>
      <c r="AD961" s="34">
        <v>1309</v>
      </c>
      <c r="AE961" s="34">
        <v>0</v>
      </c>
      <c r="AF961" s="34">
        <v>39169.327598601543</v>
      </c>
      <c r="AG961" s="136">
        <v>73453</v>
      </c>
      <c r="AH961" s="34">
        <v>84310.9</v>
      </c>
      <c r="AI961" s="34">
        <v>0</v>
      </c>
      <c r="AJ961" s="34">
        <v>10857.900000000001</v>
      </c>
      <c r="AK961" s="34">
        <v>10857.900000000001</v>
      </c>
      <c r="AL961" s="34">
        <v>73453</v>
      </c>
      <c r="AM961" s="34">
        <v>73453</v>
      </c>
      <c r="AN961" s="34">
        <v>0</v>
      </c>
      <c r="AO961" s="34">
        <v>60319.358651000017</v>
      </c>
      <c r="AP961" s="34">
        <v>49461.458651000015</v>
      </c>
      <c r="AQ961" s="34">
        <v>10857.899999999994</v>
      </c>
      <c r="AR961" s="34">
        <v>-150817</v>
      </c>
      <c r="AS961" s="34">
        <v>0</v>
      </c>
    </row>
    <row r="962" spans="2:45" s="1" customFormat="1" ht="12.75" x14ac:dyDescent="0.2">
      <c r="B962" s="31" t="s">
        <v>3798</v>
      </c>
      <c r="C962" s="32" t="s">
        <v>2609</v>
      </c>
      <c r="D962" s="31" t="s">
        <v>2610</v>
      </c>
      <c r="E962" s="31" t="s">
        <v>13</v>
      </c>
      <c r="F962" s="31" t="s">
        <v>11</v>
      </c>
      <c r="G962" s="31" t="s">
        <v>18</v>
      </c>
      <c r="H962" s="31" t="s">
        <v>36</v>
      </c>
      <c r="I962" s="31" t="s">
        <v>10</v>
      </c>
      <c r="J962" s="31" t="s">
        <v>22</v>
      </c>
      <c r="K962" s="31" t="s">
        <v>2611</v>
      </c>
      <c r="L962" s="33">
        <v>805</v>
      </c>
      <c r="M962" s="150">
        <v>17137.518037000002</v>
      </c>
      <c r="N962" s="34">
        <v>6879.5</v>
      </c>
      <c r="O962" s="34">
        <v>0</v>
      </c>
      <c r="P962" s="30">
        <v>22323.723037</v>
      </c>
      <c r="Q962" s="35">
        <v>856.30124499999999</v>
      </c>
      <c r="R962" s="36">
        <v>0</v>
      </c>
      <c r="S962" s="36">
        <v>978.44893257180445</v>
      </c>
      <c r="T962" s="36">
        <v>631.55106742819555</v>
      </c>
      <c r="U962" s="37">
        <v>1610.0086819302035</v>
      </c>
      <c r="V962" s="38">
        <v>2466.3099269302033</v>
      </c>
      <c r="W962" s="34">
        <v>24790.032963930204</v>
      </c>
      <c r="X962" s="34">
        <v>1834.5917485718055</v>
      </c>
      <c r="Y962" s="33">
        <v>22955.441215358398</v>
      </c>
      <c r="Z962" s="144">
        <v>0</v>
      </c>
      <c r="AA962" s="34">
        <v>1825.4674746797182</v>
      </c>
      <c r="AB962" s="34">
        <v>4149.1361863784468</v>
      </c>
      <c r="AC962" s="34">
        <v>3374.33</v>
      </c>
      <c r="AD962" s="34">
        <v>0</v>
      </c>
      <c r="AE962" s="34">
        <v>0</v>
      </c>
      <c r="AF962" s="34">
        <v>9348.9336610581649</v>
      </c>
      <c r="AG962" s="136">
        <v>5128</v>
      </c>
      <c r="AH962" s="34">
        <v>7873.704999999999</v>
      </c>
      <c r="AI962" s="34">
        <v>0</v>
      </c>
      <c r="AJ962" s="34">
        <v>0</v>
      </c>
      <c r="AK962" s="34">
        <v>0</v>
      </c>
      <c r="AL962" s="34">
        <v>5128</v>
      </c>
      <c r="AM962" s="34">
        <v>7873.704999999999</v>
      </c>
      <c r="AN962" s="34">
        <v>2745.704999999999</v>
      </c>
      <c r="AO962" s="34">
        <v>22323.723037</v>
      </c>
      <c r="AP962" s="34">
        <v>19578.018037000002</v>
      </c>
      <c r="AQ962" s="34">
        <v>2745.7049999999981</v>
      </c>
      <c r="AR962" s="34">
        <v>2263</v>
      </c>
      <c r="AS962" s="34">
        <v>4616.5</v>
      </c>
    </row>
    <row r="963" spans="2:45" s="1" customFormat="1" ht="12.75" x14ac:dyDescent="0.2">
      <c r="B963" s="31" t="s">
        <v>3798</v>
      </c>
      <c r="C963" s="32" t="s">
        <v>1422</v>
      </c>
      <c r="D963" s="31" t="s">
        <v>1423</v>
      </c>
      <c r="E963" s="31" t="s">
        <v>13</v>
      </c>
      <c r="F963" s="31" t="s">
        <v>11</v>
      </c>
      <c r="G963" s="31" t="s">
        <v>18</v>
      </c>
      <c r="H963" s="31" t="s">
        <v>36</v>
      </c>
      <c r="I963" s="31" t="s">
        <v>10</v>
      </c>
      <c r="J963" s="31" t="s">
        <v>21</v>
      </c>
      <c r="K963" s="31" t="s">
        <v>1424</v>
      </c>
      <c r="L963" s="33">
        <v>10279</v>
      </c>
      <c r="M963" s="150">
        <v>479185.95686199999</v>
      </c>
      <c r="N963" s="34">
        <v>-576336.49</v>
      </c>
      <c r="O963" s="34">
        <v>212759.98941127025</v>
      </c>
      <c r="P963" s="30">
        <v>238322.36686200002</v>
      </c>
      <c r="Q963" s="35">
        <v>32068.185911</v>
      </c>
      <c r="R963" s="36">
        <v>0</v>
      </c>
      <c r="S963" s="36">
        <v>11115.606690289984</v>
      </c>
      <c r="T963" s="36">
        <v>9442.3933097100162</v>
      </c>
      <c r="U963" s="37">
        <v>20558.11085908144</v>
      </c>
      <c r="V963" s="38">
        <v>52626.296770081441</v>
      </c>
      <c r="W963" s="34">
        <v>290948.66363208147</v>
      </c>
      <c r="X963" s="34">
        <v>20841.762544289988</v>
      </c>
      <c r="Y963" s="33">
        <v>270106.90108779148</v>
      </c>
      <c r="Z963" s="144">
        <v>0</v>
      </c>
      <c r="AA963" s="34">
        <v>24210.017091283051</v>
      </c>
      <c r="AB963" s="34">
        <v>88447.95590799216</v>
      </c>
      <c r="AC963" s="34">
        <v>43086.62</v>
      </c>
      <c r="AD963" s="34">
        <v>3402.43529216965</v>
      </c>
      <c r="AE963" s="34">
        <v>0</v>
      </c>
      <c r="AF963" s="34">
        <v>159147.02829144488</v>
      </c>
      <c r="AG963" s="136">
        <v>457566</v>
      </c>
      <c r="AH963" s="34">
        <v>483826.9</v>
      </c>
      <c r="AI963" s="34">
        <v>0</v>
      </c>
      <c r="AJ963" s="34">
        <v>26260.9</v>
      </c>
      <c r="AK963" s="34">
        <v>26260.9</v>
      </c>
      <c r="AL963" s="34">
        <v>457566</v>
      </c>
      <c r="AM963" s="34">
        <v>457566</v>
      </c>
      <c r="AN963" s="34">
        <v>0</v>
      </c>
      <c r="AO963" s="34">
        <v>238322.36686200002</v>
      </c>
      <c r="AP963" s="34">
        <v>212061.46686200003</v>
      </c>
      <c r="AQ963" s="34">
        <v>26260.900000000023</v>
      </c>
      <c r="AR963" s="34">
        <v>-576336.49</v>
      </c>
      <c r="AS963" s="34">
        <v>0</v>
      </c>
    </row>
    <row r="964" spans="2:45" s="1" customFormat="1" ht="12.75" x14ac:dyDescent="0.2">
      <c r="B964" s="31" t="s">
        <v>3798</v>
      </c>
      <c r="C964" s="32" t="s">
        <v>1961</v>
      </c>
      <c r="D964" s="31" t="s">
        <v>1962</v>
      </c>
      <c r="E964" s="31" t="s">
        <v>13</v>
      </c>
      <c r="F964" s="31" t="s">
        <v>11</v>
      </c>
      <c r="G964" s="31" t="s">
        <v>18</v>
      </c>
      <c r="H964" s="31" t="s">
        <v>36</v>
      </c>
      <c r="I964" s="31" t="s">
        <v>10</v>
      </c>
      <c r="J964" s="31" t="s">
        <v>21</v>
      </c>
      <c r="K964" s="31" t="s">
        <v>1963</v>
      </c>
      <c r="L964" s="33">
        <v>18647</v>
      </c>
      <c r="M964" s="150">
        <v>977886.20702999993</v>
      </c>
      <c r="N964" s="34">
        <v>-717128.46</v>
      </c>
      <c r="O964" s="34">
        <v>203071.71366174024</v>
      </c>
      <c r="P964" s="30">
        <v>776074.36773299996</v>
      </c>
      <c r="Q964" s="35">
        <v>83303.937869000001</v>
      </c>
      <c r="R964" s="36">
        <v>0</v>
      </c>
      <c r="S964" s="36">
        <v>38803.566403443474</v>
      </c>
      <c r="T964" s="36">
        <v>-81.580509144718235</v>
      </c>
      <c r="U964" s="37">
        <v>38722.194702732835</v>
      </c>
      <c r="V964" s="38">
        <v>122026.13257173283</v>
      </c>
      <c r="W964" s="34">
        <v>898100.50030473282</v>
      </c>
      <c r="X964" s="34">
        <v>72756.687006443506</v>
      </c>
      <c r="Y964" s="33">
        <v>825343.81329828931</v>
      </c>
      <c r="Z964" s="144">
        <v>0</v>
      </c>
      <c r="AA964" s="34">
        <v>52035.463619888535</v>
      </c>
      <c r="AB964" s="34">
        <v>185263.14630950225</v>
      </c>
      <c r="AC964" s="34">
        <v>78162.87</v>
      </c>
      <c r="AD964" s="34">
        <v>11234.514433674</v>
      </c>
      <c r="AE964" s="34">
        <v>8058.12</v>
      </c>
      <c r="AF964" s="34">
        <v>334754.11436306476</v>
      </c>
      <c r="AG964" s="136">
        <v>552299</v>
      </c>
      <c r="AH964" s="34">
        <v>626816.62070299999</v>
      </c>
      <c r="AI964" s="34">
        <v>23271</v>
      </c>
      <c r="AJ964" s="34">
        <v>97788.620702999993</v>
      </c>
      <c r="AK964" s="34">
        <v>74517.620702999993</v>
      </c>
      <c r="AL964" s="34">
        <v>529028</v>
      </c>
      <c r="AM964" s="34">
        <v>529028</v>
      </c>
      <c r="AN964" s="34">
        <v>0</v>
      </c>
      <c r="AO964" s="34">
        <v>776074.36773299996</v>
      </c>
      <c r="AP964" s="34">
        <v>701556.74702999997</v>
      </c>
      <c r="AQ964" s="34">
        <v>74517.620702999993</v>
      </c>
      <c r="AR964" s="34">
        <v>-717128.46</v>
      </c>
      <c r="AS964" s="34">
        <v>0</v>
      </c>
    </row>
    <row r="965" spans="2:45" s="1" customFormat="1" ht="12.75" x14ac:dyDescent="0.2">
      <c r="B965" s="31" t="s">
        <v>3798</v>
      </c>
      <c r="C965" s="32" t="s">
        <v>3734</v>
      </c>
      <c r="D965" s="31" t="s">
        <v>3735</v>
      </c>
      <c r="E965" s="31" t="s">
        <v>13</v>
      </c>
      <c r="F965" s="31" t="s">
        <v>11</v>
      </c>
      <c r="G965" s="31" t="s">
        <v>18</v>
      </c>
      <c r="H965" s="31" t="s">
        <v>36</v>
      </c>
      <c r="I965" s="31" t="s">
        <v>10</v>
      </c>
      <c r="J965" s="31" t="s">
        <v>12</v>
      </c>
      <c r="K965" s="31" t="s">
        <v>3736</v>
      </c>
      <c r="L965" s="33">
        <v>1423</v>
      </c>
      <c r="M965" s="150">
        <v>45160.923499000004</v>
      </c>
      <c r="N965" s="34">
        <v>-14672</v>
      </c>
      <c r="O965" s="34">
        <v>0</v>
      </c>
      <c r="P965" s="30">
        <v>52558.823499000006</v>
      </c>
      <c r="Q965" s="35">
        <v>2554.2536540000001</v>
      </c>
      <c r="R965" s="36">
        <v>0</v>
      </c>
      <c r="S965" s="36">
        <v>1971.494280000757</v>
      </c>
      <c r="T965" s="36">
        <v>874.50571999924296</v>
      </c>
      <c r="U965" s="37">
        <v>2846.0153470641976</v>
      </c>
      <c r="V965" s="38">
        <v>5400.2690010641982</v>
      </c>
      <c r="W965" s="34">
        <v>57959.092500064202</v>
      </c>
      <c r="X965" s="34">
        <v>3696.5517750007566</v>
      </c>
      <c r="Y965" s="33">
        <v>54262.540725063445</v>
      </c>
      <c r="Z965" s="144">
        <v>0</v>
      </c>
      <c r="AA965" s="34">
        <v>3184.6109176843102</v>
      </c>
      <c r="AB965" s="34">
        <v>5319.4424435608671</v>
      </c>
      <c r="AC965" s="34">
        <v>5964.81</v>
      </c>
      <c r="AD965" s="34">
        <v>1090.2763480000001</v>
      </c>
      <c r="AE965" s="34">
        <v>386.5</v>
      </c>
      <c r="AF965" s="34">
        <v>15945.639709245177</v>
      </c>
      <c r="AG965" s="136">
        <v>31742</v>
      </c>
      <c r="AH965" s="34">
        <v>34098.9</v>
      </c>
      <c r="AI965" s="34">
        <v>0</v>
      </c>
      <c r="AJ965" s="34">
        <v>2356.9</v>
      </c>
      <c r="AK965" s="34">
        <v>2356.9</v>
      </c>
      <c r="AL965" s="34">
        <v>31742</v>
      </c>
      <c r="AM965" s="34">
        <v>31742</v>
      </c>
      <c r="AN965" s="34">
        <v>0</v>
      </c>
      <c r="AO965" s="34">
        <v>52558.823499000006</v>
      </c>
      <c r="AP965" s="34">
        <v>50201.923499000004</v>
      </c>
      <c r="AQ965" s="34">
        <v>2356.9000000000015</v>
      </c>
      <c r="AR965" s="34">
        <v>-14672</v>
      </c>
      <c r="AS965" s="34">
        <v>0</v>
      </c>
    </row>
    <row r="966" spans="2:45" s="1" customFormat="1" ht="12.75" x14ac:dyDescent="0.2">
      <c r="B966" s="31" t="s">
        <v>3798</v>
      </c>
      <c r="C966" s="32" t="s">
        <v>2369</v>
      </c>
      <c r="D966" s="31" t="s">
        <v>2370</v>
      </c>
      <c r="E966" s="31" t="s">
        <v>13</v>
      </c>
      <c r="F966" s="31" t="s">
        <v>11</v>
      </c>
      <c r="G966" s="31" t="s">
        <v>18</v>
      </c>
      <c r="H966" s="31" t="s">
        <v>36</v>
      </c>
      <c r="I966" s="31" t="s">
        <v>10</v>
      </c>
      <c r="J966" s="31" t="s">
        <v>22</v>
      </c>
      <c r="K966" s="31" t="s">
        <v>2371</v>
      </c>
      <c r="L966" s="33">
        <v>263</v>
      </c>
      <c r="M966" s="150">
        <v>4820.4384990000008</v>
      </c>
      <c r="N966" s="34">
        <v>-10338.1</v>
      </c>
      <c r="O966" s="34">
        <v>9516.2194846773455</v>
      </c>
      <c r="P966" s="30">
        <v>-3048.6176510999994</v>
      </c>
      <c r="Q966" s="35">
        <v>0</v>
      </c>
      <c r="R966" s="36">
        <v>3048.6176510999994</v>
      </c>
      <c r="S966" s="36">
        <v>0</v>
      </c>
      <c r="T966" s="36">
        <v>7854.4999933753479</v>
      </c>
      <c r="U966" s="37">
        <v>10903.176439572484</v>
      </c>
      <c r="V966" s="38">
        <v>10903.176439572484</v>
      </c>
      <c r="W966" s="34">
        <v>10903.176439572484</v>
      </c>
      <c r="X966" s="34">
        <v>9516.2194846773455</v>
      </c>
      <c r="Y966" s="33">
        <v>1386.9569548951386</v>
      </c>
      <c r="Z966" s="144">
        <v>0</v>
      </c>
      <c r="AA966" s="34">
        <v>753.05095927076502</v>
      </c>
      <c r="AB966" s="34">
        <v>3785.0908712411397</v>
      </c>
      <c r="AC966" s="34">
        <v>1699.77</v>
      </c>
      <c r="AD966" s="34">
        <v>0</v>
      </c>
      <c r="AE966" s="34">
        <v>0</v>
      </c>
      <c r="AF966" s="34">
        <v>6237.9118305119046</v>
      </c>
      <c r="AG966" s="136">
        <v>4131</v>
      </c>
      <c r="AH966" s="34">
        <v>4613.0438499000002</v>
      </c>
      <c r="AI966" s="34">
        <v>0</v>
      </c>
      <c r="AJ966" s="34">
        <v>482.04384990000011</v>
      </c>
      <c r="AK966" s="34">
        <v>482.04384990000011</v>
      </c>
      <c r="AL966" s="34">
        <v>4131</v>
      </c>
      <c r="AM966" s="34">
        <v>4131</v>
      </c>
      <c r="AN966" s="34">
        <v>0</v>
      </c>
      <c r="AO966" s="34">
        <v>-3048.6176510999994</v>
      </c>
      <c r="AP966" s="34">
        <v>-3530.6615009999996</v>
      </c>
      <c r="AQ966" s="34">
        <v>482.04384990000017</v>
      </c>
      <c r="AR966" s="34">
        <v>-11477</v>
      </c>
      <c r="AS966" s="34">
        <v>1138.8999999999996</v>
      </c>
    </row>
    <row r="967" spans="2:45" s="1" customFormat="1" ht="12.75" x14ac:dyDescent="0.2">
      <c r="B967" s="31" t="s">
        <v>3798</v>
      </c>
      <c r="C967" s="32" t="s">
        <v>1007</v>
      </c>
      <c r="D967" s="31" t="s">
        <v>1008</v>
      </c>
      <c r="E967" s="31" t="s">
        <v>13</v>
      </c>
      <c r="F967" s="31" t="s">
        <v>11</v>
      </c>
      <c r="G967" s="31" t="s">
        <v>18</v>
      </c>
      <c r="H967" s="31" t="s">
        <v>36</v>
      </c>
      <c r="I967" s="31" t="s">
        <v>10</v>
      </c>
      <c r="J967" s="31" t="s">
        <v>12</v>
      </c>
      <c r="K967" s="31" t="s">
        <v>1009</v>
      </c>
      <c r="L967" s="33">
        <v>3098</v>
      </c>
      <c r="M967" s="150">
        <v>135835.88633000001</v>
      </c>
      <c r="N967" s="34">
        <v>-226639</v>
      </c>
      <c r="O967" s="34">
        <v>112566.81012029652</v>
      </c>
      <c r="P967" s="30">
        <v>-52542.905036999997</v>
      </c>
      <c r="Q967" s="35">
        <v>12918.588352000001</v>
      </c>
      <c r="R967" s="36">
        <v>52542.905036999997</v>
      </c>
      <c r="S967" s="36">
        <v>4884.2861862875898</v>
      </c>
      <c r="T967" s="36">
        <v>84393.36120709707</v>
      </c>
      <c r="U967" s="37">
        <v>141821.31719817198</v>
      </c>
      <c r="V967" s="38">
        <v>154739.90555017197</v>
      </c>
      <c r="W967" s="34">
        <v>154739.90555017197</v>
      </c>
      <c r="X967" s="34">
        <v>113080.00878058412</v>
      </c>
      <c r="Y967" s="33">
        <v>41659.896769587853</v>
      </c>
      <c r="Z967" s="144">
        <v>0</v>
      </c>
      <c r="AA967" s="34">
        <v>2249.2554707707641</v>
      </c>
      <c r="AB967" s="34">
        <v>23774.389224468199</v>
      </c>
      <c r="AC967" s="34">
        <v>12985.93</v>
      </c>
      <c r="AD967" s="34">
        <v>614</v>
      </c>
      <c r="AE967" s="34">
        <v>0</v>
      </c>
      <c r="AF967" s="34">
        <v>39623.57469523896</v>
      </c>
      <c r="AG967" s="136">
        <v>31537</v>
      </c>
      <c r="AH967" s="34">
        <v>48250.208632999995</v>
      </c>
      <c r="AI967" s="34">
        <v>0</v>
      </c>
      <c r="AJ967" s="34">
        <v>13583.588633000001</v>
      </c>
      <c r="AK967" s="34">
        <v>13583.588633000001</v>
      </c>
      <c r="AL967" s="34">
        <v>31537</v>
      </c>
      <c r="AM967" s="34">
        <v>34666.619999999995</v>
      </c>
      <c r="AN967" s="34">
        <v>3129.6199999999953</v>
      </c>
      <c r="AO967" s="34">
        <v>-52542.905036999997</v>
      </c>
      <c r="AP967" s="34">
        <v>-69256.113669999992</v>
      </c>
      <c r="AQ967" s="34">
        <v>16713.208632999995</v>
      </c>
      <c r="AR967" s="34">
        <v>-226639</v>
      </c>
      <c r="AS967" s="34">
        <v>0</v>
      </c>
    </row>
    <row r="968" spans="2:45" s="1" customFormat="1" ht="12.75" x14ac:dyDescent="0.2">
      <c r="B968" s="31" t="s">
        <v>3798</v>
      </c>
      <c r="C968" s="32" t="s">
        <v>2825</v>
      </c>
      <c r="D968" s="31" t="s">
        <v>2826</v>
      </c>
      <c r="E968" s="31" t="s">
        <v>13</v>
      </c>
      <c r="F968" s="31" t="s">
        <v>11</v>
      </c>
      <c r="G968" s="31" t="s">
        <v>18</v>
      </c>
      <c r="H968" s="31" t="s">
        <v>36</v>
      </c>
      <c r="I968" s="31" t="s">
        <v>10</v>
      </c>
      <c r="J968" s="31" t="s">
        <v>12</v>
      </c>
      <c r="K968" s="31" t="s">
        <v>2827</v>
      </c>
      <c r="L968" s="33">
        <v>1893</v>
      </c>
      <c r="M968" s="150">
        <v>59372.075185999995</v>
      </c>
      <c r="N968" s="34">
        <v>-68497.240000000005</v>
      </c>
      <c r="O968" s="34">
        <v>32773.273854096362</v>
      </c>
      <c r="P968" s="30">
        <v>32688.735185999991</v>
      </c>
      <c r="Q968" s="35">
        <v>4234.2213760000004</v>
      </c>
      <c r="R968" s="36">
        <v>0</v>
      </c>
      <c r="S968" s="36">
        <v>2304.0946685723134</v>
      </c>
      <c r="T968" s="36">
        <v>1481.9053314276866</v>
      </c>
      <c r="U968" s="37">
        <v>3786.0204160172361</v>
      </c>
      <c r="V968" s="38">
        <v>8020.2417920172365</v>
      </c>
      <c r="W968" s="34">
        <v>40708.976978017228</v>
      </c>
      <c r="X968" s="34">
        <v>4320.1775035723113</v>
      </c>
      <c r="Y968" s="33">
        <v>36388.799474444917</v>
      </c>
      <c r="Z968" s="144">
        <v>0</v>
      </c>
      <c r="AA968" s="34">
        <v>816.50521251338296</v>
      </c>
      <c r="AB968" s="34">
        <v>11172.824901608599</v>
      </c>
      <c r="AC968" s="34">
        <v>7934.91</v>
      </c>
      <c r="AD968" s="34">
        <v>4169</v>
      </c>
      <c r="AE968" s="34">
        <v>113.58</v>
      </c>
      <c r="AF968" s="34">
        <v>24206.820114121983</v>
      </c>
      <c r="AG968" s="136">
        <v>59348</v>
      </c>
      <c r="AH968" s="34">
        <v>65228.9</v>
      </c>
      <c r="AI968" s="34">
        <v>0</v>
      </c>
      <c r="AJ968" s="34">
        <v>5880.9000000000005</v>
      </c>
      <c r="AK968" s="34">
        <v>5880.9000000000005</v>
      </c>
      <c r="AL968" s="34">
        <v>59348</v>
      </c>
      <c r="AM968" s="34">
        <v>59348</v>
      </c>
      <c r="AN968" s="34">
        <v>0</v>
      </c>
      <c r="AO968" s="34">
        <v>32688.735185999991</v>
      </c>
      <c r="AP968" s="34">
        <v>26807.835185999989</v>
      </c>
      <c r="AQ968" s="34">
        <v>5880.9000000000015</v>
      </c>
      <c r="AR968" s="34">
        <v>-68497.240000000005</v>
      </c>
      <c r="AS968" s="34">
        <v>0</v>
      </c>
    </row>
    <row r="969" spans="2:45" s="1" customFormat="1" ht="12.75" x14ac:dyDescent="0.2">
      <c r="B969" s="31" t="s">
        <v>3798</v>
      </c>
      <c r="C969" s="32" t="s">
        <v>2102</v>
      </c>
      <c r="D969" s="31" t="s">
        <v>2103</v>
      </c>
      <c r="E969" s="31" t="s">
        <v>13</v>
      </c>
      <c r="F969" s="31" t="s">
        <v>11</v>
      </c>
      <c r="G969" s="31" t="s">
        <v>18</v>
      </c>
      <c r="H969" s="31" t="s">
        <v>36</v>
      </c>
      <c r="I969" s="31" t="s">
        <v>10</v>
      </c>
      <c r="J969" s="31" t="s">
        <v>12</v>
      </c>
      <c r="K969" s="31" t="s">
        <v>2104</v>
      </c>
      <c r="L969" s="33">
        <v>3677</v>
      </c>
      <c r="M969" s="150">
        <v>137710.592867</v>
      </c>
      <c r="N969" s="34">
        <v>-101733.07999999999</v>
      </c>
      <c r="O969" s="34">
        <v>83894.696662578834</v>
      </c>
      <c r="P969" s="30">
        <v>90952.572153700021</v>
      </c>
      <c r="Q969" s="35">
        <v>5708.6757719999996</v>
      </c>
      <c r="R969" s="36">
        <v>0</v>
      </c>
      <c r="S969" s="36">
        <v>3457.9709737156136</v>
      </c>
      <c r="T969" s="36">
        <v>3896.0290262843864</v>
      </c>
      <c r="U969" s="37">
        <v>7354.0396564687671</v>
      </c>
      <c r="V969" s="38">
        <v>13062.715428468768</v>
      </c>
      <c r="W969" s="34">
        <v>104015.28758216879</v>
      </c>
      <c r="X969" s="34">
        <v>6483.6955757156102</v>
      </c>
      <c r="Y969" s="33">
        <v>97531.592006453182</v>
      </c>
      <c r="Z969" s="144">
        <v>0</v>
      </c>
      <c r="AA969" s="34">
        <v>5643.8706127154637</v>
      </c>
      <c r="AB969" s="34">
        <v>30100.996428931849</v>
      </c>
      <c r="AC969" s="34">
        <v>15412.93</v>
      </c>
      <c r="AD969" s="34">
        <v>4254.5</v>
      </c>
      <c r="AE969" s="34">
        <v>1842.68</v>
      </c>
      <c r="AF969" s="34">
        <v>57254.977041647311</v>
      </c>
      <c r="AG969" s="136">
        <v>56567</v>
      </c>
      <c r="AH969" s="34">
        <v>70338.059286700009</v>
      </c>
      <c r="AI969" s="34">
        <v>0</v>
      </c>
      <c r="AJ969" s="34">
        <v>13771.059286700001</v>
      </c>
      <c r="AK969" s="34">
        <v>13771.059286700001</v>
      </c>
      <c r="AL969" s="34">
        <v>56567</v>
      </c>
      <c r="AM969" s="34">
        <v>56567</v>
      </c>
      <c r="AN969" s="34">
        <v>0</v>
      </c>
      <c r="AO969" s="34">
        <v>90952.572153700021</v>
      </c>
      <c r="AP969" s="34">
        <v>77181.512867000012</v>
      </c>
      <c r="AQ969" s="34">
        <v>13771.059286700009</v>
      </c>
      <c r="AR969" s="34">
        <v>-101733.07999999999</v>
      </c>
      <c r="AS969" s="34">
        <v>0</v>
      </c>
    </row>
    <row r="970" spans="2:45" s="1" customFormat="1" ht="12.75" x14ac:dyDescent="0.2">
      <c r="B970" s="31" t="s">
        <v>3798</v>
      </c>
      <c r="C970" s="32" t="s">
        <v>3071</v>
      </c>
      <c r="D970" s="31" t="s">
        <v>3072</v>
      </c>
      <c r="E970" s="31" t="s">
        <v>13</v>
      </c>
      <c r="F970" s="31" t="s">
        <v>11</v>
      </c>
      <c r="G970" s="31" t="s">
        <v>18</v>
      </c>
      <c r="H970" s="31" t="s">
        <v>36</v>
      </c>
      <c r="I970" s="31" t="s">
        <v>10</v>
      </c>
      <c r="J970" s="31" t="s">
        <v>12</v>
      </c>
      <c r="K970" s="31" t="s">
        <v>3073</v>
      </c>
      <c r="L970" s="33">
        <v>3746</v>
      </c>
      <c r="M970" s="150">
        <v>109139.365647</v>
      </c>
      <c r="N970" s="34">
        <v>-136468</v>
      </c>
      <c r="O970" s="34">
        <v>71311.660586369617</v>
      </c>
      <c r="P970" s="30">
        <v>42505.365646999999</v>
      </c>
      <c r="Q970" s="35">
        <v>8873.6420230000003</v>
      </c>
      <c r="R970" s="36">
        <v>0</v>
      </c>
      <c r="S970" s="36">
        <v>5732.1530160022012</v>
      </c>
      <c r="T970" s="36">
        <v>20474.146607240418</v>
      </c>
      <c r="U970" s="37">
        <v>26206.440940798035</v>
      </c>
      <c r="V970" s="38">
        <v>35080.082963798035</v>
      </c>
      <c r="W970" s="34">
        <v>77585.448610798034</v>
      </c>
      <c r="X970" s="34">
        <v>35696.073710371827</v>
      </c>
      <c r="Y970" s="33">
        <v>41889.374900426206</v>
      </c>
      <c r="Z970" s="144">
        <v>0</v>
      </c>
      <c r="AA970" s="34">
        <v>5458.2955978753953</v>
      </c>
      <c r="AB970" s="34">
        <v>19877.910227297354</v>
      </c>
      <c r="AC970" s="34">
        <v>15702.16</v>
      </c>
      <c r="AD970" s="34">
        <v>2370.58</v>
      </c>
      <c r="AE970" s="34">
        <v>3275.33</v>
      </c>
      <c r="AF970" s="34">
        <v>46684.27582517275</v>
      </c>
      <c r="AG970" s="136">
        <v>138838</v>
      </c>
      <c r="AH970" s="34">
        <v>138838</v>
      </c>
      <c r="AI970" s="34">
        <v>3733</v>
      </c>
      <c r="AJ970" s="34">
        <v>3733</v>
      </c>
      <c r="AK970" s="34">
        <v>0</v>
      </c>
      <c r="AL970" s="34">
        <v>135105</v>
      </c>
      <c r="AM970" s="34">
        <v>135105</v>
      </c>
      <c r="AN970" s="34">
        <v>0</v>
      </c>
      <c r="AO970" s="34">
        <v>42505.365646999999</v>
      </c>
      <c r="AP970" s="34">
        <v>42505.365646999999</v>
      </c>
      <c r="AQ970" s="34">
        <v>0</v>
      </c>
      <c r="AR970" s="34">
        <v>-136468</v>
      </c>
      <c r="AS970" s="34">
        <v>0</v>
      </c>
    </row>
    <row r="971" spans="2:45" s="1" customFormat="1" ht="12.75" x14ac:dyDescent="0.2">
      <c r="B971" s="31" t="s">
        <v>3798</v>
      </c>
      <c r="C971" s="32" t="s">
        <v>2918</v>
      </c>
      <c r="D971" s="31" t="s">
        <v>2919</v>
      </c>
      <c r="E971" s="31" t="s">
        <v>13</v>
      </c>
      <c r="F971" s="31" t="s">
        <v>11</v>
      </c>
      <c r="G971" s="31" t="s">
        <v>18</v>
      </c>
      <c r="H971" s="31" t="s">
        <v>36</v>
      </c>
      <c r="I971" s="31" t="s">
        <v>10</v>
      </c>
      <c r="J971" s="31" t="s">
        <v>12</v>
      </c>
      <c r="K971" s="31" t="s">
        <v>2920</v>
      </c>
      <c r="L971" s="33">
        <v>4684</v>
      </c>
      <c r="M971" s="150">
        <v>160181.17305099999</v>
      </c>
      <c r="N971" s="34">
        <v>-100324</v>
      </c>
      <c r="O971" s="34">
        <v>23978.695252191541</v>
      </c>
      <c r="P971" s="30">
        <v>90090.473050999979</v>
      </c>
      <c r="Q971" s="35">
        <v>9410.9039329999996</v>
      </c>
      <c r="R971" s="36">
        <v>0</v>
      </c>
      <c r="S971" s="36">
        <v>4877.6444697161596</v>
      </c>
      <c r="T971" s="36">
        <v>4490.3555302838404</v>
      </c>
      <c r="U971" s="37">
        <v>9368.0505169702756</v>
      </c>
      <c r="V971" s="38">
        <v>18778.954449970275</v>
      </c>
      <c r="W971" s="34">
        <v>108869.42750097025</v>
      </c>
      <c r="X971" s="34">
        <v>9145.5833807161689</v>
      </c>
      <c r="Y971" s="33">
        <v>99723.844120254085</v>
      </c>
      <c r="Z971" s="144">
        <v>0</v>
      </c>
      <c r="AA971" s="34">
        <v>6842.9885738372514</v>
      </c>
      <c r="AB971" s="34">
        <v>31216.307778290764</v>
      </c>
      <c r="AC971" s="34">
        <v>26936.27</v>
      </c>
      <c r="AD971" s="34">
        <v>3065.9124074124993</v>
      </c>
      <c r="AE971" s="34">
        <v>0</v>
      </c>
      <c r="AF971" s="34">
        <v>68061.478759540521</v>
      </c>
      <c r="AG971" s="136">
        <v>87544</v>
      </c>
      <c r="AH971" s="34">
        <v>100571.3</v>
      </c>
      <c r="AI971" s="34">
        <v>0</v>
      </c>
      <c r="AJ971" s="34">
        <v>13027.300000000001</v>
      </c>
      <c r="AK971" s="34">
        <v>13027.300000000001</v>
      </c>
      <c r="AL971" s="34">
        <v>87544</v>
      </c>
      <c r="AM971" s="34">
        <v>87544</v>
      </c>
      <c r="AN971" s="34">
        <v>0</v>
      </c>
      <c r="AO971" s="34">
        <v>90090.473050999979</v>
      </c>
      <c r="AP971" s="34">
        <v>77063.173050999976</v>
      </c>
      <c r="AQ971" s="34">
        <v>13027.300000000003</v>
      </c>
      <c r="AR971" s="34">
        <v>-100324</v>
      </c>
      <c r="AS971" s="34">
        <v>0</v>
      </c>
    </row>
    <row r="972" spans="2:45" s="1" customFormat="1" ht="12.75" x14ac:dyDescent="0.2">
      <c r="B972" s="31" t="s">
        <v>3798</v>
      </c>
      <c r="C972" s="32" t="s">
        <v>2459</v>
      </c>
      <c r="D972" s="31" t="s">
        <v>2460</v>
      </c>
      <c r="E972" s="31" t="s">
        <v>13</v>
      </c>
      <c r="F972" s="31" t="s">
        <v>11</v>
      </c>
      <c r="G972" s="31" t="s">
        <v>18</v>
      </c>
      <c r="H972" s="31" t="s">
        <v>36</v>
      </c>
      <c r="I972" s="31" t="s">
        <v>10</v>
      </c>
      <c r="J972" s="31" t="s">
        <v>12</v>
      </c>
      <c r="K972" s="31" t="s">
        <v>2461</v>
      </c>
      <c r="L972" s="33">
        <v>4169</v>
      </c>
      <c r="M972" s="150">
        <v>142269.72649199999</v>
      </c>
      <c r="N972" s="34">
        <v>-67801</v>
      </c>
      <c r="O972" s="34">
        <v>19536.313122819836</v>
      </c>
      <c r="P972" s="30">
        <v>106176.72649199999</v>
      </c>
      <c r="Q972" s="35">
        <v>11468.504421</v>
      </c>
      <c r="R972" s="36">
        <v>0</v>
      </c>
      <c r="S972" s="36">
        <v>8483.3579474318285</v>
      </c>
      <c r="T972" s="36">
        <v>-7.8554844176906045</v>
      </c>
      <c r="U972" s="37">
        <v>8475.5481671885609</v>
      </c>
      <c r="V972" s="38">
        <v>19944.052588188562</v>
      </c>
      <c r="W972" s="34">
        <v>126120.77908018854</v>
      </c>
      <c r="X972" s="34">
        <v>15906.29615143183</v>
      </c>
      <c r="Y972" s="33">
        <v>110214.48292875671</v>
      </c>
      <c r="Z972" s="144">
        <v>0</v>
      </c>
      <c r="AA972" s="34">
        <v>9419.7848363158882</v>
      </c>
      <c r="AB972" s="34">
        <v>29248.090716035571</v>
      </c>
      <c r="AC972" s="34">
        <v>18698.98</v>
      </c>
      <c r="AD972" s="34">
        <v>2127.4632332543451</v>
      </c>
      <c r="AE972" s="34">
        <v>1778.75</v>
      </c>
      <c r="AF972" s="34">
        <v>61273.068785605799</v>
      </c>
      <c r="AG972" s="136">
        <v>83547</v>
      </c>
      <c r="AH972" s="34">
        <v>88102</v>
      </c>
      <c r="AI972" s="34">
        <v>0</v>
      </c>
      <c r="AJ972" s="34">
        <v>4555</v>
      </c>
      <c r="AK972" s="34">
        <v>4555</v>
      </c>
      <c r="AL972" s="34">
        <v>83547</v>
      </c>
      <c r="AM972" s="34">
        <v>83547</v>
      </c>
      <c r="AN972" s="34">
        <v>0</v>
      </c>
      <c r="AO972" s="34">
        <v>106176.72649199999</v>
      </c>
      <c r="AP972" s="34">
        <v>101621.72649199999</v>
      </c>
      <c r="AQ972" s="34">
        <v>4555</v>
      </c>
      <c r="AR972" s="34">
        <v>-67801</v>
      </c>
      <c r="AS972" s="34">
        <v>0</v>
      </c>
    </row>
    <row r="973" spans="2:45" s="1" customFormat="1" ht="12.75" x14ac:dyDescent="0.2">
      <c r="B973" s="31" t="s">
        <v>3798</v>
      </c>
      <c r="C973" s="32" t="s">
        <v>1076</v>
      </c>
      <c r="D973" s="31" t="s">
        <v>1077</v>
      </c>
      <c r="E973" s="31" t="s">
        <v>13</v>
      </c>
      <c r="F973" s="31" t="s">
        <v>11</v>
      </c>
      <c r="G973" s="31" t="s">
        <v>18</v>
      </c>
      <c r="H973" s="31" t="s">
        <v>36</v>
      </c>
      <c r="I973" s="31" t="s">
        <v>10</v>
      </c>
      <c r="J973" s="31" t="s">
        <v>21</v>
      </c>
      <c r="K973" s="31" t="s">
        <v>1078</v>
      </c>
      <c r="L973" s="33">
        <v>10637</v>
      </c>
      <c r="M973" s="150">
        <v>354842.34228400001</v>
      </c>
      <c r="N973" s="34">
        <v>-276740</v>
      </c>
      <c r="O973" s="34">
        <v>88877.709480819263</v>
      </c>
      <c r="P973" s="30">
        <v>423714.642284</v>
      </c>
      <c r="Q973" s="35">
        <v>23499.856388</v>
      </c>
      <c r="R973" s="36">
        <v>0</v>
      </c>
      <c r="S973" s="36">
        <v>12286.907672004718</v>
      </c>
      <c r="T973" s="36">
        <v>8987.0923279952822</v>
      </c>
      <c r="U973" s="37">
        <v>21274.114720113754</v>
      </c>
      <c r="V973" s="38">
        <v>44773.97110811375</v>
      </c>
      <c r="W973" s="34">
        <v>468488.61339211377</v>
      </c>
      <c r="X973" s="34">
        <v>23037.951885004702</v>
      </c>
      <c r="Y973" s="33">
        <v>445450.66150710906</v>
      </c>
      <c r="Z973" s="144">
        <v>0</v>
      </c>
      <c r="AA973" s="34">
        <v>25313.712877296195</v>
      </c>
      <c r="AB973" s="34">
        <v>103794.01401352164</v>
      </c>
      <c r="AC973" s="34">
        <v>44587.25</v>
      </c>
      <c r="AD973" s="34">
        <v>2179.0550261369999</v>
      </c>
      <c r="AE973" s="34">
        <v>0</v>
      </c>
      <c r="AF973" s="34">
        <v>175874.03191695485</v>
      </c>
      <c r="AG973" s="136">
        <v>395426</v>
      </c>
      <c r="AH973" s="34">
        <v>407361.3</v>
      </c>
      <c r="AI973" s="34">
        <v>0</v>
      </c>
      <c r="AJ973" s="34">
        <v>11935.300000000001</v>
      </c>
      <c r="AK973" s="34">
        <v>11935.300000000001</v>
      </c>
      <c r="AL973" s="34">
        <v>395426</v>
      </c>
      <c r="AM973" s="34">
        <v>395426</v>
      </c>
      <c r="AN973" s="34">
        <v>0</v>
      </c>
      <c r="AO973" s="34">
        <v>423714.642284</v>
      </c>
      <c r="AP973" s="34">
        <v>411779.34228400001</v>
      </c>
      <c r="AQ973" s="34">
        <v>11935.299999999988</v>
      </c>
      <c r="AR973" s="34">
        <v>-276740</v>
      </c>
      <c r="AS973" s="34">
        <v>0</v>
      </c>
    </row>
    <row r="974" spans="2:45" s="1" customFormat="1" ht="12.75" x14ac:dyDescent="0.2">
      <c r="B974" s="31" t="s">
        <v>3798</v>
      </c>
      <c r="C974" s="32" t="s">
        <v>1271</v>
      </c>
      <c r="D974" s="31" t="s">
        <v>1272</v>
      </c>
      <c r="E974" s="31" t="s">
        <v>13</v>
      </c>
      <c r="F974" s="31" t="s">
        <v>11</v>
      </c>
      <c r="G974" s="31" t="s">
        <v>18</v>
      </c>
      <c r="H974" s="31" t="s">
        <v>36</v>
      </c>
      <c r="I974" s="31" t="s">
        <v>10</v>
      </c>
      <c r="J974" s="31" t="s">
        <v>12</v>
      </c>
      <c r="K974" s="31" t="s">
        <v>1273</v>
      </c>
      <c r="L974" s="33">
        <v>1082</v>
      </c>
      <c r="M974" s="150">
        <v>374461.38552299998</v>
      </c>
      <c r="N974" s="34">
        <v>-29190</v>
      </c>
      <c r="O974" s="34">
        <v>9088</v>
      </c>
      <c r="P974" s="30">
        <v>338362.38552299998</v>
      </c>
      <c r="Q974" s="35">
        <v>7143.4284889999999</v>
      </c>
      <c r="R974" s="36">
        <v>0</v>
      </c>
      <c r="S974" s="36">
        <v>2875.3653028582471</v>
      </c>
      <c r="T974" s="36">
        <v>-38.443849480674089</v>
      </c>
      <c r="U974" s="37">
        <v>2836.936751485679</v>
      </c>
      <c r="V974" s="38">
        <v>9980.3652404856784</v>
      </c>
      <c r="W974" s="34">
        <v>348342.75076348567</v>
      </c>
      <c r="X974" s="34">
        <v>5391.3099428582937</v>
      </c>
      <c r="Y974" s="33">
        <v>342951.44082062738</v>
      </c>
      <c r="Z974" s="144">
        <v>44742.374888475948</v>
      </c>
      <c r="AA974" s="34">
        <v>18360.396219237162</v>
      </c>
      <c r="AB974" s="34">
        <v>53232.67934476355</v>
      </c>
      <c r="AC974" s="34">
        <v>4535.43</v>
      </c>
      <c r="AD974" s="34">
        <v>11224.738077669328</v>
      </c>
      <c r="AE974" s="34">
        <v>37846.629999999997</v>
      </c>
      <c r="AF974" s="34">
        <v>169942.24853014597</v>
      </c>
      <c r="AG974" s="136">
        <v>59398</v>
      </c>
      <c r="AH974" s="34">
        <v>73800</v>
      </c>
      <c r="AI974" s="34">
        <v>5700</v>
      </c>
      <c r="AJ974" s="34">
        <v>20102</v>
      </c>
      <c r="AK974" s="34">
        <v>14402</v>
      </c>
      <c r="AL974" s="34">
        <v>53698</v>
      </c>
      <c r="AM974" s="34">
        <v>53698</v>
      </c>
      <c r="AN974" s="34">
        <v>0</v>
      </c>
      <c r="AO974" s="34">
        <v>338362.38552299998</v>
      </c>
      <c r="AP974" s="34">
        <v>323960.38552299998</v>
      </c>
      <c r="AQ974" s="34">
        <v>14402</v>
      </c>
      <c r="AR974" s="34">
        <v>-29190</v>
      </c>
      <c r="AS974" s="34">
        <v>0</v>
      </c>
    </row>
    <row r="975" spans="2:45" s="1" customFormat="1" ht="12.75" x14ac:dyDescent="0.2">
      <c r="B975" s="31" t="s">
        <v>3798</v>
      </c>
      <c r="C975" s="32" t="s">
        <v>671</v>
      </c>
      <c r="D975" s="31" t="s">
        <v>672</v>
      </c>
      <c r="E975" s="31" t="s">
        <v>13</v>
      </c>
      <c r="F975" s="31" t="s">
        <v>11</v>
      </c>
      <c r="G975" s="31" t="s">
        <v>18</v>
      </c>
      <c r="H975" s="31" t="s">
        <v>36</v>
      </c>
      <c r="I975" s="31" t="s">
        <v>10</v>
      </c>
      <c r="J975" s="31" t="s">
        <v>22</v>
      </c>
      <c r="K975" s="31" t="s">
        <v>673</v>
      </c>
      <c r="L975" s="33">
        <v>241</v>
      </c>
      <c r="M975" s="150">
        <v>58954.918492000004</v>
      </c>
      <c r="N975" s="34">
        <v>16405</v>
      </c>
      <c r="O975" s="34">
        <v>0</v>
      </c>
      <c r="P975" s="30">
        <v>77046.139492000002</v>
      </c>
      <c r="Q975" s="35">
        <v>0</v>
      </c>
      <c r="R975" s="36">
        <v>0</v>
      </c>
      <c r="S975" s="36">
        <v>0</v>
      </c>
      <c r="T975" s="36">
        <v>482</v>
      </c>
      <c r="U975" s="37">
        <v>482.0025991865578</v>
      </c>
      <c r="V975" s="38">
        <v>482.0025991865578</v>
      </c>
      <c r="W975" s="34">
        <v>77528.142091186557</v>
      </c>
      <c r="X975" s="34">
        <v>0</v>
      </c>
      <c r="Y975" s="33">
        <v>77528.142091186557</v>
      </c>
      <c r="Z975" s="144">
        <v>219.36927412777692</v>
      </c>
      <c r="AA975" s="34">
        <v>1969.490351169288</v>
      </c>
      <c r="AB975" s="34">
        <v>4190.7915319026588</v>
      </c>
      <c r="AC975" s="34">
        <v>1010.2</v>
      </c>
      <c r="AD975" s="34">
        <v>1326.2149999999999</v>
      </c>
      <c r="AE975" s="34">
        <v>122.2</v>
      </c>
      <c r="AF975" s="34">
        <v>8838.2661571997232</v>
      </c>
      <c r="AG975" s="136">
        <v>1861</v>
      </c>
      <c r="AH975" s="34">
        <v>2357.2209999999995</v>
      </c>
      <c r="AI975" s="34">
        <v>0</v>
      </c>
      <c r="AJ975" s="34">
        <v>0</v>
      </c>
      <c r="AK975" s="34">
        <v>0</v>
      </c>
      <c r="AL975" s="34">
        <v>1861</v>
      </c>
      <c r="AM975" s="34">
        <v>2357.2209999999995</v>
      </c>
      <c r="AN975" s="34">
        <v>496.22099999999955</v>
      </c>
      <c r="AO975" s="34">
        <v>77046.139492000002</v>
      </c>
      <c r="AP975" s="34">
        <v>76549.918491999997</v>
      </c>
      <c r="AQ975" s="34">
        <v>496.22100000000501</v>
      </c>
      <c r="AR975" s="34">
        <v>16405</v>
      </c>
      <c r="AS975" s="34">
        <v>0</v>
      </c>
    </row>
    <row r="976" spans="2:45" s="1" customFormat="1" ht="12.75" x14ac:dyDescent="0.2">
      <c r="B976" s="31" t="s">
        <v>3798</v>
      </c>
      <c r="C976" s="32" t="s">
        <v>1937</v>
      </c>
      <c r="D976" s="31" t="s">
        <v>1938</v>
      </c>
      <c r="E976" s="31" t="s">
        <v>13</v>
      </c>
      <c r="F976" s="31" t="s">
        <v>11</v>
      </c>
      <c r="G976" s="31" t="s">
        <v>18</v>
      </c>
      <c r="H976" s="31" t="s">
        <v>36</v>
      </c>
      <c r="I976" s="31" t="s">
        <v>10</v>
      </c>
      <c r="J976" s="31" t="s">
        <v>12</v>
      </c>
      <c r="K976" s="31" t="s">
        <v>1939</v>
      </c>
      <c r="L976" s="33">
        <v>3263</v>
      </c>
      <c r="M976" s="150">
        <v>120865.520452</v>
      </c>
      <c r="N976" s="34">
        <v>25815</v>
      </c>
      <c r="O976" s="34">
        <v>0</v>
      </c>
      <c r="P976" s="30">
        <v>159320.120452</v>
      </c>
      <c r="Q976" s="35">
        <v>6795.6372019999999</v>
      </c>
      <c r="R976" s="36">
        <v>0</v>
      </c>
      <c r="S976" s="36">
        <v>4807.7330800018462</v>
      </c>
      <c r="T976" s="36">
        <v>1718.2669199981538</v>
      </c>
      <c r="U976" s="37">
        <v>6526.0351914760913</v>
      </c>
      <c r="V976" s="38">
        <v>13321.672393476092</v>
      </c>
      <c r="W976" s="34">
        <v>172641.7928454761</v>
      </c>
      <c r="X976" s="34">
        <v>9014.4995250018255</v>
      </c>
      <c r="Y976" s="33">
        <v>163627.29332047427</v>
      </c>
      <c r="Z976" s="144">
        <v>0</v>
      </c>
      <c r="AA976" s="34">
        <v>2805.1652942719229</v>
      </c>
      <c r="AB976" s="34">
        <v>18505.548134262986</v>
      </c>
      <c r="AC976" s="34">
        <v>14574.96</v>
      </c>
      <c r="AD976" s="34">
        <v>1728.76</v>
      </c>
      <c r="AE976" s="34">
        <v>0</v>
      </c>
      <c r="AF976" s="34">
        <v>37614.43342853491</v>
      </c>
      <c r="AG976" s="136">
        <v>57670</v>
      </c>
      <c r="AH976" s="34">
        <v>66699.600000000006</v>
      </c>
      <c r="AI976" s="34">
        <v>0</v>
      </c>
      <c r="AJ976" s="34">
        <v>9029.6</v>
      </c>
      <c r="AK976" s="34">
        <v>9029.6</v>
      </c>
      <c r="AL976" s="34">
        <v>57670</v>
      </c>
      <c r="AM976" s="34">
        <v>57670</v>
      </c>
      <c r="AN976" s="34">
        <v>0</v>
      </c>
      <c r="AO976" s="34">
        <v>159320.120452</v>
      </c>
      <c r="AP976" s="34">
        <v>150290.520452</v>
      </c>
      <c r="AQ976" s="34">
        <v>9029.6000000000058</v>
      </c>
      <c r="AR976" s="34">
        <v>-16185</v>
      </c>
      <c r="AS976" s="34">
        <v>42000</v>
      </c>
    </row>
    <row r="977" spans="2:45" s="1" customFormat="1" ht="12.75" x14ac:dyDescent="0.2">
      <c r="B977" s="31" t="s">
        <v>3798</v>
      </c>
      <c r="C977" s="32" t="s">
        <v>3149</v>
      </c>
      <c r="D977" s="31" t="s">
        <v>3150</v>
      </c>
      <c r="E977" s="31" t="s">
        <v>13</v>
      </c>
      <c r="F977" s="31" t="s">
        <v>11</v>
      </c>
      <c r="G977" s="31" t="s">
        <v>18</v>
      </c>
      <c r="H977" s="31" t="s">
        <v>36</v>
      </c>
      <c r="I977" s="31" t="s">
        <v>10</v>
      </c>
      <c r="J977" s="31" t="s">
        <v>22</v>
      </c>
      <c r="K977" s="31" t="s">
        <v>3151</v>
      </c>
      <c r="L977" s="33">
        <v>826</v>
      </c>
      <c r="M977" s="150">
        <v>16369.848183999999</v>
      </c>
      <c r="N977" s="34">
        <v>-6489</v>
      </c>
      <c r="O977" s="34">
        <v>4852.0151815999998</v>
      </c>
      <c r="P977" s="30">
        <v>18732.939002399995</v>
      </c>
      <c r="Q977" s="35">
        <v>666.15550800000005</v>
      </c>
      <c r="R977" s="36">
        <v>0</v>
      </c>
      <c r="S977" s="36">
        <v>0</v>
      </c>
      <c r="T977" s="36">
        <v>1652</v>
      </c>
      <c r="U977" s="37">
        <v>1652.0089084153392</v>
      </c>
      <c r="V977" s="38">
        <v>2318.1644164153395</v>
      </c>
      <c r="W977" s="34">
        <v>21051.103418815335</v>
      </c>
      <c r="X977" s="34">
        <v>0</v>
      </c>
      <c r="Y977" s="33">
        <v>21051.103418815335</v>
      </c>
      <c r="Z977" s="144">
        <v>0</v>
      </c>
      <c r="AA977" s="34">
        <v>1696.8072120033085</v>
      </c>
      <c r="AB977" s="34">
        <v>8515.0184115221091</v>
      </c>
      <c r="AC977" s="34">
        <v>3462.35</v>
      </c>
      <c r="AD977" s="34">
        <v>236.892584</v>
      </c>
      <c r="AE977" s="34">
        <v>0</v>
      </c>
      <c r="AF977" s="34">
        <v>13911.068207525417</v>
      </c>
      <c r="AG977" s="136">
        <v>6839</v>
      </c>
      <c r="AH977" s="34">
        <v>9716.0908183999982</v>
      </c>
      <c r="AI977" s="34">
        <v>0</v>
      </c>
      <c r="AJ977" s="34">
        <v>1636.9848184</v>
      </c>
      <c r="AK977" s="34">
        <v>1636.9848184</v>
      </c>
      <c r="AL977" s="34">
        <v>6839</v>
      </c>
      <c r="AM977" s="34">
        <v>8079.1059999999989</v>
      </c>
      <c r="AN977" s="34">
        <v>1240.1059999999989</v>
      </c>
      <c r="AO977" s="34">
        <v>18732.939002399995</v>
      </c>
      <c r="AP977" s="34">
        <v>15855.848183999995</v>
      </c>
      <c r="AQ977" s="34">
        <v>2877.0908184</v>
      </c>
      <c r="AR977" s="34">
        <v>-6489</v>
      </c>
      <c r="AS977" s="34">
        <v>0</v>
      </c>
    </row>
    <row r="978" spans="2:45" s="1" customFormat="1" ht="12.75" x14ac:dyDescent="0.2">
      <c r="B978" s="31" t="s">
        <v>3798</v>
      </c>
      <c r="C978" s="32" t="s">
        <v>2033</v>
      </c>
      <c r="D978" s="31" t="s">
        <v>2034</v>
      </c>
      <c r="E978" s="31" t="s">
        <v>13</v>
      </c>
      <c r="F978" s="31" t="s">
        <v>11</v>
      </c>
      <c r="G978" s="31" t="s">
        <v>18</v>
      </c>
      <c r="H978" s="31" t="s">
        <v>36</v>
      </c>
      <c r="I978" s="31" t="s">
        <v>10</v>
      </c>
      <c r="J978" s="31" t="s">
        <v>12</v>
      </c>
      <c r="K978" s="31" t="s">
        <v>2035</v>
      </c>
      <c r="L978" s="33">
        <v>1453</v>
      </c>
      <c r="M978" s="150">
        <v>73785.116217999996</v>
      </c>
      <c r="N978" s="34">
        <v>-61529</v>
      </c>
      <c r="O978" s="34">
        <v>31650.423880883594</v>
      </c>
      <c r="P978" s="30">
        <v>11679.516217999997</v>
      </c>
      <c r="Q978" s="35">
        <v>4622.663329</v>
      </c>
      <c r="R978" s="36">
        <v>0</v>
      </c>
      <c r="S978" s="36">
        <v>1767.1282148578216</v>
      </c>
      <c r="T978" s="36">
        <v>13886.010405274521</v>
      </c>
      <c r="U978" s="37">
        <v>15653.223029732941</v>
      </c>
      <c r="V978" s="38">
        <v>20275.88635873294</v>
      </c>
      <c r="W978" s="34">
        <v>31955.402576732937</v>
      </c>
      <c r="X978" s="34">
        <v>20207.846924741418</v>
      </c>
      <c r="Y978" s="33">
        <v>11747.555651991521</v>
      </c>
      <c r="Z978" s="144">
        <v>0</v>
      </c>
      <c r="AA978" s="34">
        <v>700.65841780154722</v>
      </c>
      <c r="AB978" s="34">
        <v>12013.415950083261</v>
      </c>
      <c r="AC978" s="34">
        <v>6090.56</v>
      </c>
      <c r="AD978" s="34">
        <v>1296.5</v>
      </c>
      <c r="AE978" s="34">
        <v>417</v>
      </c>
      <c r="AF978" s="34">
        <v>20518.13436788481</v>
      </c>
      <c r="AG978" s="136">
        <v>30585</v>
      </c>
      <c r="AH978" s="34">
        <v>36097.4</v>
      </c>
      <c r="AI978" s="34">
        <v>0</v>
      </c>
      <c r="AJ978" s="34">
        <v>5512.4000000000005</v>
      </c>
      <c r="AK978" s="34">
        <v>5512.4000000000005</v>
      </c>
      <c r="AL978" s="34">
        <v>30585</v>
      </c>
      <c r="AM978" s="34">
        <v>30585</v>
      </c>
      <c r="AN978" s="34">
        <v>0</v>
      </c>
      <c r="AO978" s="34">
        <v>11679.516217999997</v>
      </c>
      <c r="AP978" s="34">
        <v>6167.1162179999965</v>
      </c>
      <c r="AQ978" s="34">
        <v>5512.4000000000015</v>
      </c>
      <c r="AR978" s="34">
        <v>-61529</v>
      </c>
      <c r="AS978" s="34">
        <v>0</v>
      </c>
    </row>
    <row r="979" spans="2:45" s="1" customFormat="1" ht="12.75" x14ac:dyDescent="0.2">
      <c r="B979" s="31" t="s">
        <v>3798</v>
      </c>
      <c r="C979" s="32" t="s">
        <v>3020</v>
      </c>
      <c r="D979" s="31" t="s">
        <v>3021</v>
      </c>
      <c r="E979" s="31" t="s">
        <v>13</v>
      </c>
      <c r="F979" s="31" t="s">
        <v>11</v>
      </c>
      <c r="G979" s="31" t="s">
        <v>18</v>
      </c>
      <c r="H979" s="31" t="s">
        <v>36</v>
      </c>
      <c r="I979" s="31" t="s">
        <v>10</v>
      </c>
      <c r="J979" s="31" t="s">
        <v>22</v>
      </c>
      <c r="K979" s="31" t="s">
        <v>3022</v>
      </c>
      <c r="L979" s="33">
        <v>921</v>
      </c>
      <c r="M979" s="150">
        <v>399950.78631200001</v>
      </c>
      <c r="N979" s="34">
        <v>181345</v>
      </c>
      <c r="O979" s="34">
        <v>0</v>
      </c>
      <c r="P979" s="30">
        <v>443445.78631200001</v>
      </c>
      <c r="Q979" s="35">
        <v>0</v>
      </c>
      <c r="R979" s="36">
        <v>0</v>
      </c>
      <c r="S979" s="36">
        <v>0</v>
      </c>
      <c r="T979" s="36">
        <v>1842</v>
      </c>
      <c r="U979" s="37">
        <v>1842.0099329909531</v>
      </c>
      <c r="V979" s="38">
        <v>1842.0099329909531</v>
      </c>
      <c r="W979" s="34">
        <v>445287.79624499095</v>
      </c>
      <c r="X979" s="34">
        <v>0</v>
      </c>
      <c r="Y979" s="33">
        <v>445287.79624499095</v>
      </c>
      <c r="Z979" s="144">
        <v>173996.27204196676</v>
      </c>
      <c r="AA979" s="34">
        <v>71815.908518243057</v>
      </c>
      <c r="AB979" s="34">
        <v>52782.64589218422</v>
      </c>
      <c r="AC979" s="34">
        <v>3860.57</v>
      </c>
      <c r="AD979" s="34">
        <v>31147.035850375007</v>
      </c>
      <c r="AE979" s="34">
        <v>118267.22</v>
      </c>
      <c r="AF979" s="34">
        <v>451869.65230276901</v>
      </c>
      <c r="AG979" s="136">
        <v>16545</v>
      </c>
      <c r="AH979" s="34">
        <v>16545</v>
      </c>
      <c r="AI979" s="34">
        <v>0</v>
      </c>
      <c r="AJ979" s="34">
        <v>0</v>
      </c>
      <c r="AK979" s="34">
        <v>0</v>
      </c>
      <c r="AL979" s="34">
        <v>16545</v>
      </c>
      <c r="AM979" s="34">
        <v>16545</v>
      </c>
      <c r="AN979" s="34">
        <v>0</v>
      </c>
      <c r="AO979" s="34">
        <v>443445.78631200001</v>
      </c>
      <c r="AP979" s="34">
        <v>443445.78631200001</v>
      </c>
      <c r="AQ979" s="34">
        <v>0</v>
      </c>
      <c r="AR979" s="34">
        <v>181345</v>
      </c>
      <c r="AS979" s="34">
        <v>0</v>
      </c>
    </row>
    <row r="980" spans="2:45" s="1" customFormat="1" ht="12.75" x14ac:dyDescent="0.2">
      <c r="B980" s="31" t="s">
        <v>3798</v>
      </c>
      <c r="C980" s="32" t="s">
        <v>588</v>
      </c>
      <c r="D980" s="31" t="s">
        <v>589</v>
      </c>
      <c r="E980" s="31" t="s">
        <v>13</v>
      </c>
      <c r="F980" s="31" t="s">
        <v>11</v>
      </c>
      <c r="G980" s="31" t="s">
        <v>18</v>
      </c>
      <c r="H980" s="31" t="s">
        <v>36</v>
      </c>
      <c r="I980" s="31" t="s">
        <v>10</v>
      </c>
      <c r="J980" s="31" t="s">
        <v>22</v>
      </c>
      <c r="K980" s="31" t="s">
        <v>590</v>
      </c>
      <c r="L980" s="33">
        <v>466</v>
      </c>
      <c r="M980" s="150">
        <v>22931.973286</v>
      </c>
      <c r="N980" s="34">
        <v>-12889</v>
      </c>
      <c r="O980" s="34">
        <v>10904.607025254198</v>
      </c>
      <c r="P980" s="30">
        <v>15040.519285999999</v>
      </c>
      <c r="Q980" s="35">
        <v>1097.840805</v>
      </c>
      <c r="R980" s="36">
        <v>0</v>
      </c>
      <c r="S980" s="36">
        <v>332.7378617144135</v>
      </c>
      <c r="T980" s="36">
        <v>599.2621382855865</v>
      </c>
      <c r="U980" s="37">
        <v>932.00502581301214</v>
      </c>
      <c r="V980" s="38">
        <v>2029.8458308130121</v>
      </c>
      <c r="W980" s="34">
        <v>17070.365116813009</v>
      </c>
      <c r="X980" s="34">
        <v>623.88349071441189</v>
      </c>
      <c r="Y980" s="33">
        <v>16446.481626098597</v>
      </c>
      <c r="Z980" s="144">
        <v>0</v>
      </c>
      <c r="AA980" s="34">
        <v>1006.8982756074927</v>
      </c>
      <c r="AB980" s="34">
        <v>2926.3376789807949</v>
      </c>
      <c r="AC980" s="34">
        <v>1953.34</v>
      </c>
      <c r="AD980" s="34">
        <v>0</v>
      </c>
      <c r="AE980" s="34">
        <v>0</v>
      </c>
      <c r="AF980" s="34">
        <v>5886.5759545882875</v>
      </c>
      <c r="AG980" s="136">
        <v>1535</v>
      </c>
      <c r="AH980" s="34">
        <v>4997.5459999999994</v>
      </c>
      <c r="AI980" s="34">
        <v>435</v>
      </c>
      <c r="AJ980" s="34">
        <v>439.6</v>
      </c>
      <c r="AK980" s="34">
        <v>4.6000000000000227</v>
      </c>
      <c r="AL980" s="34">
        <v>1100</v>
      </c>
      <c r="AM980" s="34">
        <v>4557.945999999999</v>
      </c>
      <c r="AN980" s="34">
        <v>3457.945999999999</v>
      </c>
      <c r="AO980" s="34">
        <v>15040.519285999999</v>
      </c>
      <c r="AP980" s="34">
        <v>11577.973286</v>
      </c>
      <c r="AQ980" s="34">
        <v>3462.5459999999985</v>
      </c>
      <c r="AR980" s="34">
        <v>-15751</v>
      </c>
      <c r="AS980" s="34">
        <v>2862</v>
      </c>
    </row>
    <row r="981" spans="2:45" s="1" customFormat="1" ht="12.75" x14ac:dyDescent="0.2">
      <c r="B981" s="31" t="s">
        <v>3798</v>
      </c>
      <c r="C981" s="32" t="s">
        <v>1347</v>
      </c>
      <c r="D981" s="31" t="s">
        <v>1348</v>
      </c>
      <c r="E981" s="31" t="s">
        <v>13</v>
      </c>
      <c r="F981" s="31" t="s">
        <v>11</v>
      </c>
      <c r="G981" s="31" t="s">
        <v>18</v>
      </c>
      <c r="H981" s="31" t="s">
        <v>36</v>
      </c>
      <c r="I981" s="31" t="s">
        <v>10</v>
      </c>
      <c r="J981" s="31" t="s">
        <v>15</v>
      </c>
      <c r="K981" s="31" t="s">
        <v>1349</v>
      </c>
      <c r="L981" s="33">
        <v>47006</v>
      </c>
      <c r="M981" s="150">
        <v>3067826.0121520003</v>
      </c>
      <c r="N981" s="34">
        <v>-5491407</v>
      </c>
      <c r="O981" s="34">
        <v>4489441.4234864116</v>
      </c>
      <c r="P981" s="30">
        <v>215563.01215200033</v>
      </c>
      <c r="Q981" s="35">
        <v>272213.953163</v>
      </c>
      <c r="R981" s="36">
        <v>0</v>
      </c>
      <c r="S981" s="36">
        <v>89921.304249177396</v>
      </c>
      <c r="T981" s="36">
        <v>3671249.7752924114</v>
      </c>
      <c r="U981" s="37">
        <v>3761191.3616687907</v>
      </c>
      <c r="V981" s="38">
        <v>4033405.3148317905</v>
      </c>
      <c r="W981" s="34">
        <v>4248968.3269837908</v>
      </c>
      <c r="X981" s="34">
        <v>4248948.0448565893</v>
      </c>
      <c r="Y981" s="33">
        <v>20.282127202022821</v>
      </c>
      <c r="Z981" s="144">
        <v>103451.57304455061</v>
      </c>
      <c r="AA981" s="34">
        <v>84364.103140586158</v>
      </c>
      <c r="AB981" s="34">
        <v>797947.87618515978</v>
      </c>
      <c r="AC981" s="34">
        <v>197035.66</v>
      </c>
      <c r="AD981" s="34">
        <v>23262.537617634229</v>
      </c>
      <c r="AE981" s="34">
        <v>18888.28</v>
      </c>
      <c r="AF981" s="34">
        <v>1224950.0299879308</v>
      </c>
      <c r="AG981" s="136">
        <v>2990219</v>
      </c>
      <c r="AH981" s="34">
        <v>2990219</v>
      </c>
      <c r="AI981" s="34">
        <v>615688</v>
      </c>
      <c r="AJ981" s="34">
        <v>615688</v>
      </c>
      <c r="AK981" s="34">
        <v>0</v>
      </c>
      <c r="AL981" s="34">
        <v>2374531</v>
      </c>
      <c r="AM981" s="34">
        <v>2374531</v>
      </c>
      <c r="AN981" s="34">
        <v>0</v>
      </c>
      <c r="AO981" s="34">
        <v>215563.01215200033</v>
      </c>
      <c r="AP981" s="34">
        <v>215563.01215200033</v>
      </c>
      <c r="AQ981" s="34">
        <v>0</v>
      </c>
      <c r="AR981" s="34">
        <v>-5491407</v>
      </c>
      <c r="AS981" s="34">
        <v>0</v>
      </c>
    </row>
    <row r="982" spans="2:45" s="1" customFormat="1" ht="12.75" x14ac:dyDescent="0.2">
      <c r="B982" s="31" t="s">
        <v>3798</v>
      </c>
      <c r="C982" s="32" t="s">
        <v>1118</v>
      </c>
      <c r="D982" s="31" t="s">
        <v>1119</v>
      </c>
      <c r="E982" s="31" t="s">
        <v>13</v>
      </c>
      <c r="F982" s="31" t="s">
        <v>11</v>
      </c>
      <c r="G982" s="31" t="s">
        <v>18</v>
      </c>
      <c r="H982" s="31" t="s">
        <v>36</v>
      </c>
      <c r="I982" s="31" t="s">
        <v>10</v>
      </c>
      <c r="J982" s="31" t="s">
        <v>12</v>
      </c>
      <c r="K982" s="31" t="s">
        <v>1120</v>
      </c>
      <c r="L982" s="33">
        <v>1541</v>
      </c>
      <c r="M982" s="150">
        <v>113027.96169699999</v>
      </c>
      <c r="N982" s="34">
        <v>-69593</v>
      </c>
      <c r="O982" s="34">
        <v>40995.5839698891</v>
      </c>
      <c r="P982" s="30">
        <v>100624.561697</v>
      </c>
      <c r="Q982" s="35">
        <v>7864.872179</v>
      </c>
      <c r="R982" s="36">
        <v>0</v>
      </c>
      <c r="S982" s="36">
        <v>1691.7289108577927</v>
      </c>
      <c r="T982" s="36">
        <v>1390.2710891422073</v>
      </c>
      <c r="U982" s="37">
        <v>3082.0166196949608</v>
      </c>
      <c r="V982" s="38">
        <v>10946.888798694961</v>
      </c>
      <c r="W982" s="34">
        <v>111571.45049569495</v>
      </c>
      <c r="X982" s="34">
        <v>3171.9917078578001</v>
      </c>
      <c r="Y982" s="33">
        <v>108399.45878783715</v>
      </c>
      <c r="Z982" s="144">
        <v>0</v>
      </c>
      <c r="AA982" s="34">
        <v>6684.0447724046835</v>
      </c>
      <c r="AB982" s="34">
        <v>13445.722651544133</v>
      </c>
      <c r="AC982" s="34">
        <v>6459.43</v>
      </c>
      <c r="AD982" s="34">
        <v>1467.166788</v>
      </c>
      <c r="AE982" s="34">
        <v>383.01</v>
      </c>
      <c r="AF982" s="34">
        <v>28439.374211948812</v>
      </c>
      <c r="AG982" s="136">
        <v>67829</v>
      </c>
      <c r="AH982" s="34">
        <v>70845.600000000006</v>
      </c>
      <c r="AI982" s="34">
        <v>0</v>
      </c>
      <c r="AJ982" s="34">
        <v>3016.6000000000004</v>
      </c>
      <c r="AK982" s="34">
        <v>3016.6000000000004</v>
      </c>
      <c r="AL982" s="34">
        <v>67829</v>
      </c>
      <c r="AM982" s="34">
        <v>67829</v>
      </c>
      <c r="AN982" s="34">
        <v>0</v>
      </c>
      <c r="AO982" s="34">
        <v>100624.561697</v>
      </c>
      <c r="AP982" s="34">
        <v>97607.961696999992</v>
      </c>
      <c r="AQ982" s="34">
        <v>3016.6000000000058</v>
      </c>
      <c r="AR982" s="34">
        <v>-69593</v>
      </c>
      <c r="AS982" s="34">
        <v>0</v>
      </c>
    </row>
    <row r="983" spans="2:45" s="1" customFormat="1" ht="12.75" x14ac:dyDescent="0.2">
      <c r="B983" s="31" t="s">
        <v>3798</v>
      </c>
      <c r="C983" s="32" t="s">
        <v>483</v>
      </c>
      <c r="D983" s="31" t="s">
        <v>484</v>
      </c>
      <c r="E983" s="31" t="s">
        <v>13</v>
      </c>
      <c r="F983" s="31" t="s">
        <v>11</v>
      </c>
      <c r="G983" s="31" t="s">
        <v>18</v>
      </c>
      <c r="H983" s="31" t="s">
        <v>36</v>
      </c>
      <c r="I983" s="31" t="s">
        <v>10</v>
      </c>
      <c r="J983" s="31" t="s">
        <v>22</v>
      </c>
      <c r="K983" s="31" t="s">
        <v>485</v>
      </c>
      <c r="L983" s="33">
        <v>961</v>
      </c>
      <c r="M983" s="150">
        <v>53097.502807999997</v>
      </c>
      <c r="N983" s="34">
        <v>-27491</v>
      </c>
      <c r="O983" s="34">
        <v>20176.499640264592</v>
      </c>
      <c r="P983" s="30">
        <v>38734.202808000002</v>
      </c>
      <c r="Q983" s="35">
        <v>1683.2881669999999</v>
      </c>
      <c r="R983" s="36">
        <v>0</v>
      </c>
      <c r="S983" s="36">
        <v>1128.0858628575759</v>
      </c>
      <c r="T983" s="36">
        <v>793.91413714242412</v>
      </c>
      <c r="U983" s="37">
        <v>1922.0103643912116</v>
      </c>
      <c r="V983" s="38">
        <v>3605.2985313912113</v>
      </c>
      <c r="W983" s="34">
        <v>42339.501339391216</v>
      </c>
      <c r="X983" s="34">
        <v>2115.1609928575708</v>
      </c>
      <c r="Y983" s="33">
        <v>40224.340346533645</v>
      </c>
      <c r="Z983" s="144">
        <v>0</v>
      </c>
      <c r="AA983" s="34">
        <v>1861.4782879578131</v>
      </c>
      <c r="AB983" s="34">
        <v>7057.5500699172007</v>
      </c>
      <c r="AC983" s="34">
        <v>4978.5599999999995</v>
      </c>
      <c r="AD983" s="34">
        <v>282.469875</v>
      </c>
      <c r="AE983" s="34">
        <v>175.19</v>
      </c>
      <c r="AF983" s="34">
        <v>14355.248232875014</v>
      </c>
      <c r="AG983" s="136">
        <v>10910</v>
      </c>
      <c r="AH983" s="34">
        <v>13968.7</v>
      </c>
      <c r="AI983" s="34">
        <v>0</v>
      </c>
      <c r="AJ983" s="34">
        <v>3058.7000000000003</v>
      </c>
      <c r="AK983" s="34">
        <v>3058.7000000000003</v>
      </c>
      <c r="AL983" s="34">
        <v>10910</v>
      </c>
      <c r="AM983" s="34">
        <v>10910</v>
      </c>
      <c r="AN983" s="34">
        <v>0</v>
      </c>
      <c r="AO983" s="34">
        <v>38734.202808000002</v>
      </c>
      <c r="AP983" s="34">
        <v>35675.502808000005</v>
      </c>
      <c r="AQ983" s="34">
        <v>3058.6999999999971</v>
      </c>
      <c r="AR983" s="34">
        <v>-27491</v>
      </c>
      <c r="AS983" s="34">
        <v>0</v>
      </c>
    </row>
    <row r="984" spans="2:45" s="1" customFormat="1" ht="12.75" x14ac:dyDescent="0.2">
      <c r="B984" s="31" t="s">
        <v>3798</v>
      </c>
      <c r="C984" s="32" t="s">
        <v>1901</v>
      </c>
      <c r="D984" s="31" t="s">
        <v>1902</v>
      </c>
      <c r="E984" s="31" t="s">
        <v>13</v>
      </c>
      <c r="F984" s="31" t="s">
        <v>11</v>
      </c>
      <c r="G984" s="31" t="s">
        <v>18</v>
      </c>
      <c r="H984" s="31" t="s">
        <v>36</v>
      </c>
      <c r="I984" s="31" t="s">
        <v>10</v>
      </c>
      <c r="J984" s="31" t="s">
        <v>22</v>
      </c>
      <c r="K984" s="31" t="s">
        <v>1903</v>
      </c>
      <c r="L984" s="33">
        <v>269</v>
      </c>
      <c r="M984" s="150">
        <v>7713.5562339999997</v>
      </c>
      <c r="N984" s="34">
        <v>-4426</v>
      </c>
      <c r="O984" s="34">
        <v>3654.6443766000002</v>
      </c>
      <c r="P984" s="30">
        <v>5913.0008573999994</v>
      </c>
      <c r="Q984" s="35">
        <v>280.60809399999999</v>
      </c>
      <c r="R984" s="36">
        <v>0</v>
      </c>
      <c r="S984" s="36">
        <v>108.54500571432739</v>
      </c>
      <c r="T984" s="36">
        <v>429.45499428567263</v>
      </c>
      <c r="U984" s="37">
        <v>538.00290116673875</v>
      </c>
      <c r="V984" s="38">
        <v>818.6109951667388</v>
      </c>
      <c r="W984" s="34">
        <v>6731.611852566738</v>
      </c>
      <c r="X984" s="34">
        <v>203.52188571432725</v>
      </c>
      <c r="Y984" s="33">
        <v>6528.0899668524107</v>
      </c>
      <c r="Z984" s="144">
        <v>0</v>
      </c>
      <c r="AA984" s="34">
        <v>774.44659861088064</v>
      </c>
      <c r="AB984" s="34">
        <v>1164.4508328735612</v>
      </c>
      <c r="AC984" s="34">
        <v>1127.57</v>
      </c>
      <c r="AD984" s="34">
        <v>0</v>
      </c>
      <c r="AE984" s="34">
        <v>0</v>
      </c>
      <c r="AF984" s="34">
        <v>3066.4674314844415</v>
      </c>
      <c r="AG984" s="136">
        <v>0</v>
      </c>
      <c r="AH984" s="34">
        <v>3402.4446233999997</v>
      </c>
      <c r="AI984" s="34">
        <v>0</v>
      </c>
      <c r="AJ984" s="34">
        <v>771.35562340000001</v>
      </c>
      <c r="AK984" s="34">
        <v>771.35562340000001</v>
      </c>
      <c r="AL984" s="34">
        <v>0</v>
      </c>
      <c r="AM984" s="34">
        <v>2631.0889999999995</v>
      </c>
      <c r="AN984" s="34">
        <v>2631.0889999999995</v>
      </c>
      <c r="AO984" s="34">
        <v>5913.0008573999994</v>
      </c>
      <c r="AP984" s="34">
        <v>2510.5562340000001</v>
      </c>
      <c r="AQ984" s="34">
        <v>3402.4446233999997</v>
      </c>
      <c r="AR984" s="34">
        <v>-4426</v>
      </c>
      <c r="AS984" s="34">
        <v>0</v>
      </c>
    </row>
    <row r="985" spans="2:45" s="1" customFormat="1" ht="12.75" x14ac:dyDescent="0.2">
      <c r="B985" s="31" t="s">
        <v>3798</v>
      </c>
      <c r="C985" s="32" t="s">
        <v>2060</v>
      </c>
      <c r="D985" s="31" t="s">
        <v>2061</v>
      </c>
      <c r="E985" s="31" t="s">
        <v>13</v>
      </c>
      <c r="F985" s="31" t="s">
        <v>11</v>
      </c>
      <c r="G985" s="31" t="s">
        <v>18</v>
      </c>
      <c r="H985" s="31" t="s">
        <v>36</v>
      </c>
      <c r="I985" s="31" t="s">
        <v>10</v>
      </c>
      <c r="J985" s="31" t="s">
        <v>14</v>
      </c>
      <c r="K985" s="31" t="s">
        <v>2062</v>
      </c>
      <c r="L985" s="33">
        <v>6170</v>
      </c>
      <c r="M985" s="150">
        <v>170901.36186899999</v>
      </c>
      <c r="N985" s="34">
        <v>-34636</v>
      </c>
      <c r="O985" s="34">
        <v>27515.8</v>
      </c>
      <c r="P985" s="30">
        <v>193493.56186899997</v>
      </c>
      <c r="Q985" s="35">
        <v>14056.988944000001</v>
      </c>
      <c r="R985" s="36">
        <v>0</v>
      </c>
      <c r="S985" s="36">
        <v>12624.791829719134</v>
      </c>
      <c r="T985" s="36">
        <v>-15.390818460020455</v>
      </c>
      <c r="U985" s="37">
        <v>12609.469007494819</v>
      </c>
      <c r="V985" s="38">
        <v>26666.45795149482</v>
      </c>
      <c r="W985" s="34">
        <v>220160.01982049478</v>
      </c>
      <c r="X985" s="34">
        <v>23671.484680719121</v>
      </c>
      <c r="Y985" s="33">
        <v>196488.53513977566</v>
      </c>
      <c r="Z985" s="144">
        <v>0</v>
      </c>
      <c r="AA985" s="34">
        <v>11325.850019138659</v>
      </c>
      <c r="AB985" s="34">
        <v>56340.757635773029</v>
      </c>
      <c r="AC985" s="34">
        <v>25862.87</v>
      </c>
      <c r="AD985" s="34">
        <v>3575.9077310124999</v>
      </c>
      <c r="AE985" s="34">
        <v>0</v>
      </c>
      <c r="AF985" s="34">
        <v>97105.385385924179</v>
      </c>
      <c r="AG985" s="136">
        <v>139449</v>
      </c>
      <c r="AH985" s="34">
        <v>144072.20000000001</v>
      </c>
      <c r="AI985" s="34">
        <v>2497</v>
      </c>
      <c r="AJ985" s="34">
        <v>7120.2000000000007</v>
      </c>
      <c r="AK985" s="34">
        <v>4623.2000000000007</v>
      </c>
      <c r="AL985" s="34">
        <v>136952</v>
      </c>
      <c r="AM985" s="34">
        <v>136952</v>
      </c>
      <c r="AN985" s="34">
        <v>0</v>
      </c>
      <c r="AO985" s="34">
        <v>193493.56186899997</v>
      </c>
      <c r="AP985" s="34">
        <v>188870.36186899996</v>
      </c>
      <c r="AQ985" s="34">
        <v>4623.2000000000116</v>
      </c>
      <c r="AR985" s="34">
        <v>-34636</v>
      </c>
      <c r="AS985" s="34">
        <v>0</v>
      </c>
    </row>
    <row r="986" spans="2:45" s="1" customFormat="1" ht="12.75" x14ac:dyDescent="0.2">
      <c r="B986" s="31" t="s">
        <v>3798</v>
      </c>
      <c r="C986" s="32" t="s">
        <v>114</v>
      </c>
      <c r="D986" s="31" t="s">
        <v>115</v>
      </c>
      <c r="E986" s="31" t="s">
        <v>13</v>
      </c>
      <c r="F986" s="31" t="s">
        <v>11</v>
      </c>
      <c r="G986" s="31" t="s">
        <v>18</v>
      </c>
      <c r="H986" s="31" t="s">
        <v>36</v>
      </c>
      <c r="I986" s="31" t="s">
        <v>10</v>
      </c>
      <c r="J986" s="31" t="s">
        <v>14</v>
      </c>
      <c r="K986" s="31" t="s">
        <v>116</v>
      </c>
      <c r="L986" s="33">
        <v>6174</v>
      </c>
      <c r="M986" s="150">
        <v>342378.05242000002</v>
      </c>
      <c r="N986" s="34">
        <v>-143928</v>
      </c>
      <c r="O986" s="34">
        <v>31936.55423538325</v>
      </c>
      <c r="P986" s="30">
        <v>407059.85242000001</v>
      </c>
      <c r="Q986" s="35">
        <v>20407.782725000001</v>
      </c>
      <c r="R986" s="36">
        <v>0</v>
      </c>
      <c r="S986" s="36">
        <v>6949.0141908598116</v>
      </c>
      <c r="T986" s="36">
        <v>5398.9858091401884</v>
      </c>
      <c r="U986" s="37">
        <v>12348.066586629908</v>
      </c>
      <c r="V986" s="38">
        <v>32755.849311629907</v>
      </c>
      <c r="W986" s="34">
        <v>439815.7017316299</v>
      </c>
      <c r="X986" s="34">
        <v>13029.401607859822</v>
      </c>
      <c r="Y986" s="33">
        <v>426786.30012377008</v>
      </c>
      <c r="Z986" s="144">
        <v>0</v>
      </c>
      <c r="AA986" s="34">
        <v>30570.697410899615</v>
      </c>
      <c r="AB986" s="34">
        <v>52624.247527943102</v>
      </c>
      <c r="AC986" s="34">
        <v>25879.64</v>
      </c>
      <c r="AD986" s="34">
        <v>3808.8644110264768</v>
      </c>
      <c r="AE986" s="34">
        <v>1047.8900000000001</v>
      </c>
      <c r="AF986" s="34">
        <v>113931.33934986919</v>
      </c>
      <c r="AG986" s="136">
        <v>194305</v>
      </c>
      <c r="AH986" s="34">
        <v>210766.8</v>
      </c>
      <c r="AI986" s="34">
        <v>0</v>
      </c>
      <c r="AJ986" s="34">
        <v>16461.8</v>
      </c>
      <c r="AK986" s="34">
        <v>16461.8</v>
      </c>
      <c r="AL986" s="34">
        <v>194305</v>
      </c>
      <c r="AM986" s="34">
        <v>194305</v>
      </c>
      <c r="AN986" s="34">
        <v>0</v>
      </c>
      <c r="AO986" s="34">
        <v>407059.85242000001</v>
      </c>
      <c r="AP986" s="34">
        <v>390598.05242000002</v>
      </c>
      <c r="AQ986" s="34">
        <v>16461.799999999988</v>
      </c>
      <c r="AR986" s="34">
        <v>-143928</v>
      </c>
      <c r="AS986" s="34">
        <v>0</v>
      </c>
    </row>
    <row r="987" spans="2:45" s="1" customFormat="1" ht="12.75" x14ac:dyDescent="0.2">
      <c r="B987" s="31" t="s">
        <v>3798</v>
      </c>
      <c r="C987" s="32" t="s">
        <v>1285</v>
      </c>
      <c r="D987" s="31" t="s">
        <v>1286</v>
      </c>
      <c r="E987" s="31" t="s">
        <v>13</v>
      </c>
      <c r="F987" s="31" t="s">
        <v>11</v>
      </c>
      <c r="G987" s="31" t="s">
        <v>18</v>
      </c>
      <c r="H987" s="31" t="s">
        <v>36</v>
      </c>
      <c r="I987" s="31" t="s">
        <v>10</v>
      </c>
      <c r="J987" s="31" t="s">
        <v>22</v>
      </c>
      <c r="K987" s="31" t="s">
        <v>1287</v>
      </c>
      <c r="L987" s="33">
        <v>771</v>
      </c>
      <c r="M987" s="150">
        <v>26253.601716000005</v>
      </c>
      <c r="N987" s="34">
        <v>-8653</v>
      </c>
      <c r="O987" s="34">
        <v>7410.2</v>
      </c>
      <c r="P987" s="30">
        <v>16837.401716000004</v>
      </c>
      <c r="Q987" s="35">
        <v>2538.303128</v>
      </c>
      <c r="R987" s="36">
        <v>0</v>
      </c>
      <c r="S987" s="36">
        <v>1361.3177725719513</v>
      </c>
      <c r="T987" s="36">
        <v>180.68222742804869</v>
      </c>
      <c r="U987" s="37">
        <v>1542.0083152399834</v>
      </c>
      <c r="V987" s="38">
        <v>4080.3114432399834</v>
      </c>
      <c r="W987" s="34">
        <v>20917.713159239989</v>
      </c>
      <c r="X987" s="34">
        <v>2552.4708235719554</v>
      </c>
      <c r="Y987" s="33">
        <v>18365.242335668034</v>
      </c>
      <c r="Z987" s="144">
        <v>0</v>
      </c>
      <c r="AA987" s="34">
        <v>2375.8229838482484</v>
      </c>
      <c r="AB987" s="34">
        <v>4411.2637497735104</v>
      </c>
      <c r="AC987" s="34">
        <v>3231.81</v>
      </c>
      <c r="AD987" s="34">
        <v>0</v>
      </c>
      <c r="AE987" s="34">
        <v>60.51</v>
      </c>
      <c r="AF987" s="34">
        <v>10079.406733621759</v>
      </c>
      <c r="AG987" s="136">
        <v>12781</v>
      </c>
      <c r="AH987" s="34">
        <v>14023.8</v>
      </c>
      <c r="AI987" s="34">
        <v>0</v>
      </c>
      <c r="AJ987" s="34">
        <v>1242.8000000000002</v>
      </c>
      <c r="AK987" s="34">
        <v>1242.8000000000002</v>
      </c>
      <c r="AL987" s="34">
        <v>12781</v>
      </c>
      <c r="AM987" s="34">
        <v>12781</v>
      </c>
      <c r="AN987" s="34">
        <v>0</v>
      </c>
      <c r="AO987" s="34">
        <v>16837.401716000004</v>
      </c>
      <c r="AP987" s="34">
        <v>15594.601716000005</v>
      </c>
      <c r="AQ987" s="34">
        <v>1242.7999999999993</v>
      </c>
      <c r="AR987" s="34">
        <v>-8653</v>
      </c>
      <c r="AS987" s="34">
        <v>0</v>
      </c>
    </row>
    <row r="988" spans="2:45" s="1" customFormat="1" ht="12.75" x14ac:dyDescent="0.2">
      <c r="B988" s="31" t="s">
        <v>3798</v>
      </c>
      <c r="C988" s="32" t="s">
        <v>1283</v>
      </c>
      <c r="D988" s="31" t="s">
        <v>1284</v>
      </c>
      <c r="E988" s="31" t="s">
        <v>13</v>
      </c>
      <c r="F988" s="31" t="s">
        <v>11</v>
      </c>
      <c r="G988" s="31" t="s">
        <v>18</v>
      </c>
      <c r="H988" s="31" t="s">
        <v>36</v>
      </c>
      <c r="I988" s="31" t="s">
        <v>13</v>
      </c>
      <c r="J988" s="31" t="s">
        <v>776</v>
      </c>
      <c r="K988" s="31" t="s">
        <v>36</v>
      </c>
      <c r="L988" s="33">
        <v>857910</v>
      </c>
      <c r="M988" s="150">
        <v>45885509.910757005</v>
      </c>
      <c r="N988" s="34">
        <v>-71573109.400000006</v>
      </c>
      <c r="O988" s="34">
        <v>46815458.338148139</v>
      </c>
      <c r="P988" s="30">
        <v>-15770225.489243001</v>
      </c>
      <c r="Q988" s="35">
        <v>3642555.9890220002</v>
      </c>
      <c r="R988" s="36">
        <v>15770225.489243001</v>
      </c>
      <c r="S988" s="36">
        <v>1627572.9821366251</v>
      </c>
      <c r="T988" s="36">
        <v>36604740.627487697</v>
      </c>
      <c r="U988" s="37">
        <v>54002830.307733938</v>
      </c>
      <c r="V988" s="38">
        <v>57645386.29675594</v>
      </c>
      <c r="W988" s="34">
        <v>57645386.29675594</v>
      </c>
      <c r="X988" s="34">
        <v>47648728.050000764</v>
      </c>
      <c r="Y988" s="33">
        <v>9996658.2467551753</v>
      </c>
      <c r="Z988" s="144">
        <v>3942772.0888135354</v>
      </c>
      <c r="AA988" s="34">
        <v>19846567.442578524</v>
      </c>
      <c r="AB988" s="34">
        <v>14383650.237697301</v>
      </c>
      <c r="AC988" s="34">
        <v>3595701</v>
      </c>
      <c r="AD988" s="34">
        <v>822375.76782957371</v>
      </c>
      <c r="AE988" s="34">
        <v>429221.43</v>
      </c>
      <c r="AF988" s="34">
        <v>43020287.966918938</v>
      </c>
      <c r="AG988" s="136">
        <v>25128178</v>
      </c>
      <c r="AH988" s="34">
        <v>25128178</v>
      </c>
      <c r="AI988" s="34">
        <v>9437518</v>
      </c>
      <c r="AJ988" s="34">
        <v>9437518</v>
      </c>
      <c r="AK988" s="34">
        <v>0</v>
      </c>
      <c r="AL988" s="34">
        <v>15690660</v>
      </c>
      <c r="AM988" s="34">
        <v>15690660</v>
      </c>
      <c r="AN988" s="34">
        <v>0</v>
      </c>
      <c r="AO988" s="34">
        <v>-15770225.489243001</v>
      </c>
      <c r="AP988" s="34">
        <v>-15770225.489243001</v>
      </c>
      <c r="AQ988" s="34">
        <v>0</v>
      </c>
      <c r="AR988" s="34">
        <v>-71573109.400000006</v>
      </c>
      <c r="AS988" s="34">
        <v>0</v>
      </c>
    </row>
    <row r="989" spans="2:45" s="1" customFormat="1" ht="12.75" x14ac:dyDescent="0.2">
      <c r="B989" s="31" t="s">
        <v>3798</v>
      </c>
      <c r="C989" s="32" t="s">
        <v>2441</v>
      </c>
      <c r="D989" s="31" t="s">
        <v>2442</v>
      </c>
      <c r="E989" s="31" t="s">
        <v>13</v>
      </c>
      <c r="F989" s="31" t="s">
        <v>11</v>
      </c>
      <c r="G989" s="31" t="s">
        <v>18</v>
      </c>
      <c r="H989" s="31" t="s">
        <v>36</v>
      </c>
      <c r="I989" s="31" t="s">
        <v>10</v>
      </c>
      <c r="J989" s="31" t="s">
        <v>12</v>
      </c>
      <c r="K989" s="31" t="s">
        <v>2443</v>
      </c>
      <c r="L989" s="33">
        <v>2971</v>
      </c>
      <c r="M989" s="150">
        <v>76194.117308999994</v>
      </c>
      <c r="N989" s="34">
        <v>-11720</v>
      </c>
      <c r="O989" s="34">
        <v>0</v>
      </c>
      <c r="P989" s="30">
        <v>126214.52903989999</v>
      </c>
      <c r="Q989" s="35">
        <v>5475.5955549999999</v>
      </c>
      <c r="R989" s="36">
        <v>0</v>
      </c>
      <c r="S989" s="36">
        <v>3729.7734731442897</v>
      </c>
      <c r="T989" s="36">
        <v>2212.2265268557103</v>
      </c>
      <c r="U989" s="37">
        <v>5942.0320422542045</v>
      </c>
      <c r="V989" s="38">
        <v>11417.627597254204</v>
      </c>
      <c r="W989" s="34">
        <v>137632.1566371542</v>
      </c>
      <c r="X989" s="34">
        <v>6993.3252621442662</v>
      </c>
      <c r="Y989" s="33">
        <v>130638.83137500993</v>
      </c>
      <c r="Z989" s="144">
        <v>0</v>
      </c>
      <c r="AA989" s="34">
        <v>2962.5614330619505</v>
      </c>
      <c r="AB989" s="34">
        <v>14429.259146646988</v>
      </c>
      <c r="AC989" s="34">
        <v>12453.58</v>
      </c>
      <c r="AD989" s="34">
        <v>1412.8553697187499</v>
      </c>
      <c r="AE989" s="34">
        <v>332.81</v>
      </c>
      <c r="AF989" s="34">
        <v>31591.065949427692</v>
      </c>
      <c r="AG989" s="136">
        <v>68020</v>
      </c>
      <c r="AH989" s="34">
        <v>75639.411730899999</v>
      </c>
      <c r="AI989" s="34">
        <v>0</v>
      </c>
      <c r="AJ989" s="34">
        <v>7619.4117308999994</v>
      </c>
      <c r="AK989" s="34">
        <v>7619.4117308999994</v>
      </c>
      <c r="AL989" s="34">
        <v>68020</v>
      </c>
      <c r="AM989" s="34">
        <v>68020</v>
      </c>
      <c r="AN989" s="34">
        <v>0</v>
      </c>
      <c r="AO989" s="34">
        <v>126214.52903989999</v>
      </c>
      <c r="AP989" s="34">
        <v>118595.11730899999</v>
      </c>
      <c r="AQ989" s="34">
        <v>7619.4117308999994</v>
      </c>
      <c r="AR989" s="34">
        <v>-11720</v>
      </c>
      <c r="AS989" s="34">
        <v>0</v>
      </c>
    </row>
    <row r="990" spans="2:45" s="1" customFormat="1" ht="12.75" x14ac:dyDescent="0.2">
      <c r="B990" s="31" t="s">
        <v>3798</v>
      </c>
      <c r="C990" s="32" t="s">
        <v>303</v>
      </c>
      <c r="D990" s="31" t="s">
        <v>304</v>
      </c>
      <c r="E990" s="31" t="s">
        <v>13</v>
      </c>
      <c r="F990" s="31" t="s">
        <v>11</v>
      </c>
      <c r="G990" s="31" t="s">
        <v>18</v>
      </c>
      <c r="H990" s="31" t="s">
        <v>36</v>
      </c>
      <c r="I990" s="31" t="s">
        <v>10</v>
      </c>
      <c r="J990" s="31" t="s">
        <v>22</v>
      </c>
      <c r="K990" s="31" t="s">
        <v>305</v>
      </c>
      <c r="L990" s="33">
        <v>603</v>
      </c>
      <c r="M990" s="150">
        <v>14644.055104000001</v>
      </c>
      <c r="N990" s="34">
        <v>13472</v>
      </c>
      <c r="O990" s="34">
        <v>0</v>
      </c>
      <c r="P990" s="30">
        <v>28858.998103999998</v>
      </c>
      <c r="Q990" s="35">
        <v>1614.3959259999999</v>
      </c>
      <c r="R990" s="36">
        <v>0</v>
      </c>
      <c r="S990" s="36">
        <v>1024.4592240003935</v>
      </c>
      <c r="T990" s="36">
        <v>181.54077599960647</v>
      </c>
      <c r="U990" s="37">
        <v>1206.0065033588976</v>
      </c>
      <c r="V990" s="38">
        <v>2820.4024293588973</v>
      </c>
      <c r="W990" s="34">
        <v>31679.400533358894</v>
      </c>
      <c r="X990" s="34">
        <v>1920.8610450003907</v>
      </c>
      <c r="Y990" s="33">
        <v>29758.539488358503</v>
      </c>
      <c r="Z990" s="144">
        <v>0</v>
      </c>
      <c r="AA990" s="34">
        <v>1012.3250174102026</v>
      </c>
      <c r="AB990" s="34">
        <v>6761.7200507308526</v>
      </c>
      <c r="AC990" s="34">
        <v>2527.6</v>
      </c>
      <c r="AD990" s="34">
        <v>528.38522231249999</v>
      </c>
      <c r="AE990" s="34">
        <v>115.55</v>
      </c>
      <c r="AF990" s="34">
        <v>10945.580290453554</v>
      </c>
      <c r="AG990" s="136">
        <v>0</v>
      </c>
      <c r="AH990" s="34">
        <v>5897.9429999999993</v>
      </c>
      <c r="AI990" s="34">
        <v>0</v>
      </c>
      <c r="AJ990" s="34">
        <v>0</v>
      </c>
      <c r="AK990" s="34">
        <v>0</v>
      </c>
      <c r="AL990" s="34">
        <v>0</v>
      </c>
      <c r="AM990" s="34">
        <v>5897.9429999999993</v>
      </c>
      <c r="AN990" s="34">
        <v>5897.9429999999993</v>
      </c>
      <c r="AO990" s="34">
        <v>28858.998103999998</v>
      </c>
      <c r="AP990" s="34">
        <v>22961.055103999999</v>
      </c>
      <c r="AQ990" s="34">
        <v>5897.9429999999993</v>
      </c>
      <c r="AR990" s="34">
        <v>13472</v>
      </c>
      <c r="AS990" s="34">
        <v>0</v>
      </c>
    </row>
    <row r="991" spans="2:45" s="1" customFormat="1" ht="12.75" x14ac:dyDescent="0.2">
      <c r="B991" s="31" t="s">
        <v>3798</v>
      </c>
      <c r="C991" s="32" t="s">
        <v>1365</v>
      </c>
      <c r="D991" s="31" t="s">
        <v>1366</v>
      </c>
      <c r="E991" s="31" t="s">
        <v>13</v>
      </c>
      <c r="F991" s="31" t="s">
        <v>11</v>
      </c>
      <c r="G991" s="31" t="s">
        <v>18</v>
      </c>
      <c r="H991" s="31" t="s">
        <v>36</v>
      </c>
      <c r="I991" s="31" t="s">
        <v>10</v>
      </c>
      <c r="J991" s="31" t="s">
        <v>12</v>
      </c>
      <c r="K991" s="31" t="s">
        <v>1367</v>
      </c>
      <c r="L991" s="33">
        <v>4497</v>
      </c>
      <c r="M991" s="150">
        <v>191621.52570999999</v>
      </c>
      <c r="N991" s="34">
        <v>-155790</v>
      </c>
      <c r="O991" s="34">
        <v>78870.586114933685</v>
      </c>
      <c r="P991" s="30">
        <v>93918.225709999999</v>
      </c>
      <c r="Q991" s="35">
        <v>14256.854214999999</v>
      </c>
      <c r="R991" s="36">
        <v>0</v>
      </c>
      <c r="S991" s="36">
        <v>5556.7795600021336</v>
      </c>
      <c r="T991" s="36">
        <v>3437.2204399978664</v>
      </c>
      <c r="U991" s="37">
        <v>8994.0485001740672</v>
      </c>
      <c r="V991" s="38">
        <v>23250.902715174067</v>
      </c>
      <c r="W991" s="34">
        <v>117169.12842517407</v>
      </c>
      <c r="X991" s="34">
        <v>10418.961675002152</v>
      </c>
      <c r="Y991" s="33">
        <v>106750.16675017192</v>
      </c>
      <c r="Z991" s="144">
        <v>0</v>
      </c>
      <c r="AA991" s="34">
        <v>15917.158169369319</v>
      </c>
      <c r="AB991" s="34">
        <v>29913.980373563842</v>
      </c>
      <c r="AC991" s="34">
        <v>18850.13</v>
      </c>
      <c r="AD991" s="34">
        <v>2058.4926799249997</v>
      </c>
      <c r="AE991" s="34">
        <v>2076.3200000000002</v>
      </c>
      <c r="AF991" s="34">
        <v>68816.081222858164</v>
      </c>
      <c r="AG991" s="136">
        <v>128492</v>
      </c>
      <c r="AH991" s="34">
        <v>134240.70000000001</v>
      </c>
      <c r="AI991" s="34">
        <v>1163</v>
      </c>
      <c r="AJ991" s="34">
        <v>6911.7000000000007</v>
      </c>
      <c r="AK991" s="34">
        <v>5748.7000000000007</v>
      </c>
      <c r="AL991" s="34">
        <v>127329</v>
      </c>
      <c r="AM991" s="34">
        <v>127329</v>
      </c>
      <c r="AN991" s="34">
        <v>0</v>
      </c>
      <c r="AO991" s="34">
        <v>93918.225709999999</v>
      </c>
      <c r="AP991" s="34">
        <v>88169.525710000002</v>
      </c>
      <c r="AQ991" s="34">
        <v>5748.6999999999971</v>
      </c>
      <c r="AR991" s="34">
        <v>-155790</v>
      </c>
      <c r="AS991" s="34">
        <v>0</v>
      </c>
    </row>
    <row r="992" spans="2:45" s="1" customFormat="1" ht="12.75" x14ac:dyDescent="0.2">
      <c r="B992" s="31" t="s">
        <v>3798</v>
      </c>
      <c r="C992" s="32" t="s">
        <v>1797</v>
      </c>
      <c r="D992" s="31" t="s">
        <v>1798</v>
      </c>
      <c r="E992" s="31" t="s">
        <v>13</v>
      </c>
      <c r="F992" s="31" t="s">
        <v>11</v>
      </c>
      <c r="G992" s="31" t="s">
        <v>18</v>
      </c>
      <c r="H992" s="31" t="s">
        <v>36</v>
      </c>
      <c r="I992" s="31" t="s">
        <v>10</v>
      </c>
      <c r="J992" s="31" t="s">
        <v>12</v>
      </c>
      <c r="K992" s="31" t="s">
        <v>1799</v>
      </c>
      <c r="L992" s="33">
        <v>3809</v>
      </c>
      <c r="M992" s="150">
        <v>101396.34897699999</v>
      </c>
      <c r="N992" s="34">
        <v>-116743</v>
      </c>
      <c r="O992" s="34">
        <v>69853.659671181827</v>
      </c>
      <c r="P992" s="30">
        <v>72156.348976999987</v>
      </c>
      <c r="Q992" s="35">
        <v>7708.3935600000004</v>
      </c>
      <c r="R992" s="36">
        <v>0</v>
      </c>
      <c r="S992" s="36">
        <v>5609.6147268592968</v>
      </c>
      <c r="T992" s="36">
        <v>2008.3852731407032</v>
      </c>
      <c r="U992" s="37">
        <v>7618.0410800896207</v>
      </c>
      <c r="V992" s="38">
        <v>15326.434640089621</v>
      </c>
      <c r="W992" s="34">
        <v>87482.783617089604</v>
      </c>
      <c r="X992" s="34">
        <v>10518.027612859296</v>
      </c>
      <c r="Y992" s="33">
        <v>76964.756004230308</v>
      </c>
      <c r="Z992" s="144">
        <v>0</v>
      </c>
      <c r="AA992" s="34">
        <v>6778.8641493378882</v>
      </c>
      <c r="AB992" s="34">
        <v>31608.279574358381</v>
      </c>
      <c r="AC992" s="34">
        <v>15966.23</v>
      </c>
      <c r="AD992" s="34">
        <v>4135</v>
      </c>
      <c r="AE992" s="34">
        <v>237.5</v>
      </c>
      <c r="AF992" s="34">
        <v>58725.873723696262</v>
      </c>
      <c r="AG992" s="136">
        <v>87319</v>
      </c>
      <c r="AH992" s="34">
        <v>94959</v>
      </c>
      <c r="AI992" s="34">
        <v>2360</v>
      </c>
      <c r="AJ992" s="34">
        <v>10000</v>
      </c>
      <c r="AK992" s="34">
        <v>7640</v>
      </c>
      <c r="AL992" s="34">
        <v>84959</v>
      </c>
      <c r="AM992" s="34">
        <v>84959</v>
      </c>
      <c r="AN992" s="34">
        <v>0</v>
      </c>
      <c r="AO992" s="34">
        <v>72156.348976999987</v>
      </c>
      <c r="AP992" s="34">
        <v>64516.348976999987</v>
      </c>
      <c r="AQ992" s="34">
        <v>7640</v>
      </c>
      <c r="AR992" s="34">
        <v>-116743</v>
      </c>
      <c r="AS992" s="34">
        <v>0</v>
      </c>
    </row>
    <row r="993" spans="2:45" s="1" customFormat="1" ht="12.75" x14ac:dyDescent="0.2">
      <c r="B993" s="31" t="s">
        <v>3798</v>
      </c>
      <c r="C993" s="32" t="s">
        <v>1572</v>
      </c>
      <c r="D993" s="31" t="s">
        <v>1573</v>
      </c>
      <c r="E993" s="31" t="s">
        <v>13</v>
      </c>
      <c r="F993" s="31" t="s">
        <v>11</v>
      </c>
      <c r="G993" s="31" t="s">
        <v>18</v>
      </c>
      <c r="H993" s="31" t="s">
        <v>36</v>
      </c>
      <c r="I993" s="31" t="s">
        <v>10</v>
      </c>
      <c r="J993" s="31" t="s">
        <v>22</v>
      </c>
      <c r="K993" s="31" t="s">
        <v>1574</v>
      </c>
      <c r="L993" s="33">
        <v>323</v>
      </c>
      <c r="M993" s="150">
        <v>23902.626495417688</v>
      </c>
      <c r="N993" s="34">
        <v>0</v>
      </c>
      <c r="O993" s="34">
        <v>0</v>
      </c>
      <c r="P993" s="30">
        <v>0</v>
      </c>
      <c r="Q993" s="35">
        <v>2527.6939389999998</v>
      </c>
      <c r="R993" s="36">
        <v>0</v>
      </c>
      <c r="S993" s="36">
        <v>509.84285600019575</v>
      </c>
      <c r="T993" s="36">
        <v>136.15714399980425</v>
      </c>
      <c r="U993" s="37">
        <v>646.00348355708786</v>
      </c>
      <c r="V993" s="38">
        <v>3173.6974225570875</v>
      </c>
      <c r="W993" s="34">
        <v>3173.6974225570875</v>
      </c>
      <c r="X993" s="34">
        <v>955.9553550001956</v>
      </c>
      <c r="Y993" s="33">
        <v>2217.7420675568919</v>
      </c>
      <c r="Z993" s="144">
        <v>0</v>
      </c>
      <c r="AA993" s="34">
        <v>1092.2719109645993</v>
      </c>
      <c r="AB993" s="34">
        <v>2441.362359223227</v>
      </c>
      <c r="AC993" s="34">
        <v>3677.59</v>
      </c>
      <c r="AD993" s="34">
        <v>189.93196</v>
      </c>
      <c r="AE993" s="34">
        <v>160</v>
      </c>
      <c r="AF993" s="34">
        <v>7561.1562301878266</v>
      </c>
      <c r="AG993" s="136">
        <v>0</v>
      </c>
      <c r="AH993" s="34">
        <v>0</v>
      </c>
      <c r="AI993" s="34">
        <v>0</v>
      </c>
      <c r="AJ993" s="34">
        <v>0</v>
      </c>
      <c r="AK993" s="34">
        <v>0</v>
      </c>
      <c r="AL993" s="34">
        <v>0</v>
      </c>
      <c r="AM993" s="34">
        <v>0</v>
      </c>
      <c r="AN993" s="34">
        <v>0</v>
      </c>
      <c r="AO993" s="34">
        <v>0</v>
      </c>
      <c r="AP993" s="34">
        <v>0</v>
      </c>
      <c r="AQ993" s="34">
        <v>0</v>
      </c>
      <c r="AR993" s="34">
        <v>0</v>
      </c>
      <c r="AS993" s="34">
        <v>0</v>
      </c>
    </row>
    <row r="994" spans="2:45" s="1" customFormat="1" ht="12.75" x14ac:dyDescent="0.2">
      <c r="B994" s="31" t="s">
        <v>3798</v>
      </c>
      <c r="C994" s="32" t="s">
        <v>2048</v>
      </c>
      <c r="D994" s="31" t="s">
        <v>2049</v>
      </c>
      <c r="E994" s="31" t="s">
        <v>13</v>
      </c>
      <c r="F994" s="31" t="s">
        <v>11</v>
      </c>
      <c r="G994" s="31" t="s">
        <v>18</v>
      </c>
      <c r="H994" s="31" t="s">
        <v>36</v>
      </c>
      <c r="I994" s="31" t="s">
        <v>10</v>
      </c>
      <c r="J994" s="31" t="s">
        <v>22</v>
      </c>
      <c r="K994" s="31" t="s">
        <v>2050</v>
      </c>
      <c r="L994" s="33">
        <v>528</v>
      </c>
      <c r="M994" s="150">
        <v>18539.519686</v>
      </c>
      <c r="N994" s="34">
        <v>-5415</v>
      </c>
      <c r="O994" s="34">
        <v>1586.7830860770814</v>
      </c>
      <c r="P994" s="30">
        <v>21198.471654599998</v>
      </c>
      <c r="Q994" s="35">
        <v>911.07494699999995</v>
      </c>
      <c r="R994" s="36">
        <v>0</v>
      </c>
      <c r="S994" s="36">
        <v>416.17964685730271</v>
      </c>
      <c r="T994" s="36">
        <v>639.82035314269729</v>
      </c>
      <c r="U994" s="37">
        <v>1056.0056944834128</v>
      </c>
      <c r="V994" s="38">
        <v>1967.0806414834128</v>
      </c>
      <c r="W994" s="34">
        <v>23165.55229608341</v>
      </c>
      <c r="X994" s="34">
        <v>780.3368378572959</v>
      </c>
      <c r="Y994" s="33">
        <v>22385.215458226114</v>
      </c>
      <c r="Z994" s="144">
        <v>0</v>
      </c>
      <c r="AA994" s="34">
        <v>907.7313198090967</v>
      </c>
      <c r="AB994" s="34">
        <v>3116.2695290860406</v>
      </c>
      <c r="AC994" s="34">
        <v>2627.77</v>
      </c>
      <c r="AD994" s="34">
        <v>1786.4624662500005</v>
      </c>
      <c r="AE994" s="34">
        <v>0</v>
      </c>
      <c r="AF994" s="34">
        <v>8438.2333151451385</v>
      </c>
      <c r="AG994" s="136">
        <v>6539</v>
      </c>
      <c r="AH994" s="34">
        <v>8392.9519686000003</v>
      </c>
      <c r="AI994" s="34">
        <v>0</v>
      </c>
      <c r="AJ994" s="34">
        <v>1853.9519686000001</v>
      </c>
      <c r="AK994" s="34">
        <v>1853.9519686000001</v>
      </c>
      <c r="AL994" s="34">
        <v>6539</v>
      </c>
      <c r="AM994" s="34">
        <v>6539</v>
      </c>
      <c r="AN994" s="34">
        <v>0</v>
      </c>
      <c r="AO994" s="34">
        <v>21198.471654599998</v>
      </c>
      <c r="AP994" s="34">
        <v>19344.519686</v>
      </c>
      <c r="AQ994" s="34">
        <v>1853.9519685999985</v>
      </c>
      <c r="AR994" s="34">
        <v>-5415</v>
      </c>
      <c r="AS994" s="34">
        <v>0</v>
      </c>
    </row>
    <row r="995" spans="2:45" s="1" customFormat="1" ht="12.75" x14ac:dyDescent="0.2">
      <c r="B995" s="31" t="s">
        <v>3798</v>
      </c>
      <c r="C995" s="32" t="s">
        <v>1362</v>
      </c>
      <c r="D995" s="31" t="s">
        <v>1363</v>
      </c>
      <c r="E995" s="31" t="s">
        <v>13</v>
      </c>
      <c r="F995" s="31" t="s">
        <v>11</v>
      </c>
      <c r="G995" s="31" t="s">
        <v>18</v>
      </c>
      <c r="H995" s="31" t="s">
        <v>36</v>
      </c>
      <c r="I995" s="31" t="s">
        <v>10</v>
      </c>
      <c r="J995" s="31" t="s">
        <v>21</v>
      </c>
      <c r="K995" s="31" t="s">
        <v>1364</v>
      </c>
      <c r="L995" s="33">
        <v>10823</v>
      </c>
      <c r="M995" s="150">
        <v>333873.57517099997</v>
      </c>
      <c r="N995" s="34">
        <v>-298419</v>
      </c>
      <c r="O995" s="34">
        <v>235228.38439781746</v>
      </c>
      <c r="P995" s="30">
        <v>111597.14268809996</v>
      </c>
      <c r="Q995" s="35">
        <v>23716.125723000001</v>
      </c>
      <c r="R995" s="36">
        <v>0</v>
      </c>
      <c r="S995" s="36">
        <v>15243.409995434426</v>
      </c>
      <c r="T995" s="36">
        <v>92856.951994877891</v>
      </c>
      <c r="U995" s="37">
        <v>108100.94492186372</v>
      </c>
      <c r="V995" s="38">
        <v>131817.07064486371</v>
      </c>
      <c r="W995" s="34">
        <v>243414.21333296367</v>
      </c>
      <c r="X995" s="34">
        <v>141834.49347415194</v>
      </c>
      <c r="Y995" s="33">
        <v>101579.71985881173</v>
      </c>
      <c r="Z995" s="144">
        <v>0</v>
      </c>
      <c r="AA995" s="34">
        <v>35.031250750461595</v>
      </c>
      <c r="AB995" s="34">
        <v>113056.3180419265</v>
      </c>
      <c r="AC995" s="34">
        <v>45366.91</v>
      </c>
      <c r="AD995" s="34">
        <v>5640.3077605405306</v>
      </c>
      <c r="AE995" s="34">
        <v>3148.82</v>
      </c>
      <c r="AF995" s="34">
        <v>167247.38705321751</v>
      </c>
      <c r="AG995" s="136">
        <v>44294</v>
      </c>
      <c r="AH995" s="34">
        <v>155362.56751709999</v>
      </c>
      <c r="AI995" s="34">
        <v>0</v>
      </c>
      <c r="AJ995" s="34">
        <v>33387.357517099997</v>
      </c>
      <c r="AK995" s="34">
        <v>33387.357517099997</v>
      </c>
      <c r="AL995" s="34">
        <v>44294</v>
      </c>
      <c r="AM995" s="34">
        <v>121975.20999999999</v>
      </c>
      <c r="AN995" s="34">
        <v>77681.209999999992</v>
      </c>
      <c r="AO995" s="34">
        <v>111597.14268809996</v>
      </c>
      <c r="AP995" s="34">
        <v>528.57517099997494</v>
      </c>
      <c r="AQ995" s="34">
        <v>111068.56751709999</v>
      </c>
      <c r="AR995" s="34">
        <v>-298419</v>
      </c>
      <c r="AS995" s="34">
        <v>0</v>
      </c>
    </row>
    <row r="996" spans="2:45" s="1" customFormat="1" ht="12.75" x14ac:dyDescent="0.2">
      <c r="B996" s="31" t="s">
        <v>3798</v>
      </c>
      <c r="C996" s="32" t="s">
        <v>3788</v>
      </c>
      <c r="D996" s="31" t="s">
        <v>3789</v>
      </c>
      <c r="E996" s="31" t="s">
        <v>13</v>
      </c>
      <c r="F996" s="31" t="s">
        <v>11</v>
      </c>
      <c r="G996" s="31" t="s">
        <v>18</v>
      </c>
      <c r="H996" s="31" t="s">
        <v>36</v>
      </c>
      <c r="I996" s="31" t="s">
        <v>10</v>
      </c>
      <c r="J996" s="31" t="s">
        <v>22</v>
      </c>
      <c r="K996" s="31" t="s">
        <v>3790</v>
      </c>
      <c r="L996" s="33">
        <v>189</v>
      </c>
      <c r="M996" s="150">
        <v>38840.168245000001</v>
      </c>
      <c r="N996" s="34">
        <v>-76918</v>
      </c>
      <c r="O996" s="34">
        <v>70662.693274624151</v>
      </c>
      <c r="P996" s="30">
        <v>-71044.831754999992</v>
      </c>
      <c r="Q996" s="35">
        <v>920.91553299999998</v>
      </c>
      <c r="R996" s="36">
        <v>71044.831754999992</v>
      </c>
      <c r="S996" s="36">
        <v>381.34969142871785</v>
      </c>
      <c r="T996" s="36">
        <v>55082.763390926761</v>
      </c>
      <c r="U996" s="37">
        <v>126509.62703724937</v>
      </c>
      <c r="V996" s="38">
        <v>127430.54257024938</v>
      </c>
      <c r="W996" s="34">
        <v>127430.54257024938</v>
      </c>
      <c r="X996" s="34">
        <v>70790.489393052863</v>
      </c>
      <c r="Y996" s="33">
        <v>56640.053177196518</v>
      </c>
      <c r="Z996" s="144">
        <v>0</v>
      </c>
      <c r="AA996" s="34">
        <v>3185.3768653414018</v>
      </c>
      <c r="AB996" s="34">
        <v>2744.5811770625437</v>
      </c>
      <c r="AC996" s="34">
        <v>2603.5500000000002</v>
      </c>
      <c r="AD996" s="34">
        <v>822.43</v>
      </c>
      <c r="AE996" s="34">
        <v>705.8</v>
      </c>
      <c r="AF996" s="34">
        <v>10061.738042403944</v>
      </c>
      <c r="AG996" s="136">
        <v>4838</v>
      </c>
      <c r="AH996" s="34">
        <v>8436</v>
      </c>
      <c r="AI996" s="34">
        <v>0</v>
      </c>
      <c r="AJ996" s="34">
        <v>3598</v>
      </c>
      <c r="AK996" s="34">
        <v>3598</v>
      </c>
      <c r="AL996" s="34">
        <v>4838</v>
      </c>
      <c r="AM996" s="34">
        <v>4838</v>
      </c>
      <c r="AN996" s="34">
        <v>0</v>
      </c>
      <c r="AO996" s="34">
        <v>-71044.831754999992</v>
      </c>
      <c r="AP996" s="34">
        <v>-74642.831754999992</v>
      </c>
      <c r="AQ996" s="34">
        <v>3598</v>
      </c>
      <c r="AR996" s="34">
        <v>-76918</v>
      </c>
      <c r="AS996" s="34">
        <v>0</v>
      </c>
    </row>
    <row r="997" spans="2:45" s="1" customFormat="1" ht="12.75" x14ac:dyDescent="0.2">
      <c r="B997" s="31" t="s">
        <v>3798</v>
      </c>
      <c r="C997" s="32" t="s">
        <v>1419</v>
      </c>
      <c r="D997" s="31" t="s">
        <v>1420</v>
      </c>
      <c r="E997" s="31" t="s">
        <v>13</v>
      </c>
      <c r="F997" s="31" t="s">
        <v>11</v>
      </c>
      <c r="G997" s="31" t="s">
        <v>18</v>
      </c>
      <c r="H997" s="31" t="s">
        <v>36</v>
      </c>
      <c r="I997" s="31" t="s">
        <v>10</v>
      </c>
      <c r="J997" s="31" t="s">
        <v>22</v>
      </c>
      <c r="K997" s="31" t="s">
        <v>1421</v>
      </c>
      <c r="L997" s="33">
        <v>200</v>
      </c>
      <c r="M997" s="150">
        <v>33580.084349000004</v>
      </c>
      <c r="N997" s="34">
        <v>38998.800000000003</v>
      </c>
      <c r="O997" s="34">
        <v>0</v>
      </c>
      <c r="P997" s="30">
        <v>72372.084348999997</v>
      </c>
      <c r="Q997" s="35">
        <v>0</v>
      </c>
      <c r="R997" s="36">
        <v>0</v>
      </c>
      <c r="S997" s="36">
        <v>0</v>
      </c>
      <c r="T997" s="36">
        <v>400</v>
      </c>
      <c r="U997" s="37">
        <v>400.00215700129274</v>
      </c>
      <c r="V997" s="38">
        <v>400.00215700129274</v>
      </c>
      <c r="W997" s="34">
        <v>72772.086506001287</v>
      </c>
      <c r="X997" s="34">
        <v>0</v>
      </c>
      <c r="Y997" s="33">
        <v>72772.086506001287</v>
      </c>
      <c r="Z997" s="144">
        <v>2812.1126954496535</v>
      </c>
      <c r="AA997" s="34">
        <v>6815.5217771992484</v>
      </c>
      <c r="AB997" s="34">
        <v>4220.2990568458063</v>
      </c>
      <c r="AC997" s="34">
        <v>838.34</v>
      </c>
      <c r="AD997" s="34">
        <v>158</v>
      </c>
      <c r="AE997" s="34">
        <v>477.24</v>
      </c>
      <c r="AF997" s="34">
        <v>15321.513529494709</v>
      </c>
      <c r="AG997" s="136">
        <v>0</v>
      </c>
      <c r="AH997" s="34">
        <v>1956.1999999999998</v>
      </c>
      <c r="AI997" s="34">
        <v>0</v>
      </c>
      <c r="AJ997" s="34">
        <v>0</v>
      </c>
      <c r="AK997" s="34">
        <v>0</v>
      </c>
      <c r="AL997" s="34">
        <v>0</v>
      </c>
      <c r="AM997" s="34">
        <v>1956.1999999999998</v>
      </c>
      <c r="AN997" s="34">
        <v>1956.1999999999998</v>
      </c>
      <c r="AO997" s="34">
        <v>72372.084348999997</v>
      </c>
      <c r="AP997" s="34">
        <v>70415.884349</v>
      </c>
      <c r="AQ997" s="34">
        <v>1956.1999999999971</v>
      </c>
      <c r="AR997" s="34">
        <v>25220</v>
      </c>
      <c r="AS997" s="34">
        <v>13778.800000000003</v>
      </c>
    </row>
    <row r="998" spans="2:45" s="1" customFormat="1" ht="12.75" x14ac:dyDescent="0.2">
      <c r="B998" s="31" t="s">
        <v>3798</v>
      </c>
      <c r="C998" s="32" t="s">
        <v>1494</v>
      </c>
      <c r="D998" s="31" t="s">
        <v>1495</v>
      </c>
      <c r="E998" s="31" t="s">
        <v>13</v>
      </c>
      <c r="F998" s="31" t="s">
        <v>11</v>
      </c>
      <c r="G998" s="31" t="s">
        <v>18</v>
      </c>
      <c r="H998" s="31" t="s">
        <v>36</v>
      </c>
      <c r="I998" s="31" t="s">
        <v>10</v>
      </c>
      <c r="J998" s="31" t="s">
        <v>12</v>
      </c>
      <c r="K998" s="31" t="s">
        <v>1496</v>
      </c>
      <c r="L998" s="33">
        <v>1414</v>
      </c>
      <c r="M998" s="150">
        <v>44226.203491</v>
      </c>
      <c r="N998" s="34">
        <v>-40547.5</v>
      </c>
      <c r="O998" s="34">
        <v>19644.529949337997</v>
      </c>
      <c r="P998" s="30">
        <v>30240.703491</v>
      </c>
      <c r="Q998" s="35">
        <v>3140.2149410000002</v>
      </c>
      <c r="R998" s="36">
        <v>0</v>
      </c>
      <c r="S998" s="36">
        <v>1881.991939429294</v>
      </c>
      <c r="T998" s="36">
        <v>946.00806057070599</v>
      </c>
      <c r="U998" s="37">
        <v>2828.01524999914</v>
      </c>
      <c r="V998" s="38">
        <v>5968.2301909991402</v>
      </c>
      <c r="W998" s="34">
        <v>36208.933681999144</v>
      </c>
      <c r="X998" s="34">
        <v>3528.7348864293017</v>
      </c>
      <c r="Y998" s="33">
        <v>32680.198795569842</v>
      </c>
      <c r="Z998" s="144">
        <v>0</v>
      </c>
      <c r="AA998" s="34">
        <v>1045.5513638692676</v>
      </c>
      <c r="AB998" s="34">
        <v>7725.4100737529361</v>
      </c>
      <c r="AC998" s="34">
        <v>7232.18</v>
      </c>
      <c r="AD998" s="34">
        <v>539</v>
      </c>
      <c r="AE998" s="34">
        <v>0</v>
      </c>
      <c r="AF998" s="34">
        <v>16542.141437622202</v>
      </c>
      <c r="AG998" s="136">
        <v>43104</v>
      </c>
      <c r="AH998" s="34">
        <v>43104</v>
      </c>
      <c r="AI998" s="34">
        <v>2603</v>
      </c>
      <c r="AJ998" s="34">
        <v>2603</v>
      </c>
      <c r="AK998" s="34">
        <v>0</v>
      </c>
      <c r="AL998" s="34">
        <v>40501</v>
      </c>
      <c r="AM998" s="34">
        <v>40501</v>
      </c>
      <c r="AN998" s="34">
        <v>0</v>
      </c>
      <c r="AO998" s="34">
        <v>30240.703491</v>
      </c>
      <c r="AP998" s="34">
        <v>30240.703491</v>
      </c>
      <c r="AQ998" s="34">
        <v>0</v>
      </c>
      <c r="AR998" s="34">
        <v>-41426</v>
      </c>
      <c r="AS998" s="34">
        <v>878.5</v>
      </c>
    </row>
    <row r="999" spans="2:45" s="1" customFormat="1" ht="12.75" x14ac:dyDescent="0.2">
      <c r="B999" s="31" t="s">
        <v>3798</v>
      </c>
      <c r="C999" s="32" t="s">
        <v>1259</v>
      </c>
      <c r="D999" s="31" t="s">
        <v>1260</v>
      </c>
      <c r="E999" s="31" t="s">
        <v>13</v>
      </c>
      <c r="F999" s="31" t="s">
        <v>11</v>
      </c>
      <c r="G999" s="31" t="s">
        <v>18</v>
      </c>
      <c r="H999" s="31" t="s">
        <v>36</v>
      </c>
      <c r="I999" s="31" t="s">
        <v>10</v>
      </c>
      <c r="J999" s="31" t="s">
        <v>12</v>
      </c>
      <c r="K999" s="31" t="s">
        <v>1261</v>
      </c>
      <c r="L999" s="33">
        <v>3964</v>
      </c>
      <c r="M999" s="150">
        <v>146955.036158</v>
      </c>
      <c r="N999" s="34">
        <v>-120951</v>
      </c>
      <c r="O999" s="34">
        <v>57479.178242708302</v>
      </c>
      <c r="P999" s="30">
        <v>61059.196158000006</v>
      </c>
      <c r="Q999" s="35">
        <v>30507.052544999999</v>
      </c>
      <c r="R999" s="36">
        <v>0</v>
      </c>
      <c r="S999" s="36">
        <v>5663.3424822878887</v>
      </c>
      <c r="T999" s="36">
        <v>2264.6575177121113</v>
      </c>
      <c r="U999" s="37">
        <v>7928.0427517656217</v>
      </c>
      <c r="V999" s="38">
        <v>38435.095296765619</v>
      </c>
      <c r="W999" s="34">
        <v>99494.291454765626</v>
      </c>
      <c r="X999" s="34">
        <v>10618.767154287882</v>
      </c>
      <c r="Y999" s="33">
        <v>88875.524300477744</v>
      </c>
      <c r="Z999" s="144">
        <v>0</v>
      </c>
      <c r="AA999" s="34">
        <v>8287.5378031815235</v>
      </c>
      <c r="AB999" s="34">
        <v>28153.213764671735</v>
      </c>
      <c r="AC999" s="34">
        <v>16615.95</v>
      </c>
      <c r="AD999" s="34">
        <v>1303.175</v>
      </c>
      <c r="AE999" s="34">
        <v>0</v>
      </c>
      <c r="AF999" s="34">
        <v>54359.876567853265</v>
      </c>
      <c r="AG999" s="136">
        <v>27359</v>
      </c>
      <c r="AH999" s="34">
        <v>48070.159999999996</v>
      </c>
      <c r="AI999" s="34">
        <v>0</v>
      </c>
      <c r="AJ999" s="34">
        <v>3713</v>
      </c>
      <c r="AK999" s="34">
        <v>3713</v>
      </c>
      <c r="AL999" s="34">
        <v>27359</v>
      </c>
      <c r="AM999" s="34">
        <v>44357.159999999996</v>
      </c>
      <c r="AN999" s="34">
        <v>16998.159999999996</v>
      </c>
      <c r="AO999" s="34">
        <v>61059.196158000006</v>
      </c>
      <c r="AP999" s="34">
        <v>40348.03615800001</v>
      </c>
      <c r="AQ999" s="34">
        <v>20711.160000000003</v>
      </c>
      <c r="AR999" s="34">
        <v>-120951</v>
      </c>
      <c r="AS999" s="34">
        <v>0</v>
      </c>
    </row>
    <row r="1000" spans="2:45" s="1" customFormat="1" ht="12.75" x14ac:dyDescent="0.2">
      <c r="B1000" s="31" t="s">
        <v>3798</v>
      </c>
      <c r="C1000" s="32" t="s">
        <v>3581</v>
      </c>
      <c r="D1000" s="31" t="s">
        <v>3582</v>
      </c>
      <c r="E1000" s="31" t="s">
        <v>13</v>
      </c>
      <c r="F1000" s="31" t="s">
        <v>11</v>
      </c>
      <c r="G1000" s="31" t="s">
        <v>18</v>
      </c>
      <c r="H1000" s="31" t="s">
        <v>36</v>
      </c>
      <c r="I1000" s="31" t="s">
        <v>10</v>
      </c>
      <c r="J1000" s="31" t="s">
        <v>12</v>
      </c>
      <c r="K1000" s="31" t="s">
        <v>3583</v>
      </c>
      <c r="L1000" s="33">
        <v>1283</v>
      </c>
      <c r="M1000" s="150">
        <v>36068.670757</v>
      </c>
      <c r="N1000" s="34">
        <v>-26798</v>
      </c>
      <c r="O1000" s="34">
        <v>9819.0530691770218</v>
      </c>
      <c r="P1000" s="30">
        <v>21952.307832699997</v>
      </c>
      <c r="Q1000" s="35">
        <v>1373.5285710000001</v>
      </c>
      <c r="R1000" s="36">
        <v>0</v>
      </c>
      <c r="S1000" s="36">
        <v>1185.8189817147413</v>
      </c>
      <c r="T1000" s="36">
        <v>1380.1810182852587</v>
      </c>
      <c r="U1000" s="37">
        <v>2566.0138371632929</v>
      </c>
      <c r="V1000" s="38">
        <v>3939.5424081632927</v>
      </c>
      <c r="W1000" s="34">
        <v>25891.850240863288</v>
      </c>
      <c r="X1000" s="34">
        <v>2223.4105907147386</v>
      </c>
      <c r="Y1000" s="33">
        <v>23668.43965014855</v>
      </c>
      <c r="Z1000" s="144">
        <v>0</v>
      </c>
      <c r="AA1000" s="34">
        <v>2047.7576823559721</v>
      </c>
      <c r="AB1000" s="34">
        <v>7538.9183847409549</v>
      </c>
      <c r="AC1000" s="34">
        <v>5460.08</v>
      </c>
      <c r="AD1000" s="34">
        <v>1628.5079712874999</v>
      </c>
      <c r="AE1000" s="34">
        <v>68</v>
      </c>
      <c r="AF1000" s="34">
        <v>16743.264038384426</v>
      </c>
      <c r="AG1000" s="136">
        <v>0</v>
      </c>
      <c r="AH1000" s="34">
        <v>17963.637075699997</v>
      </c>
      <c r="AI1000" s="34">
        <v>0</v>
      </c>
      <c r="AJ1000" s="34">
        <v>3606.8670757</v>
      </c>
      <c r="AK1000" s="34">
        <v>3606.8670757</v>
      </c>
      <c r="AL1000" s="34">
        <v>0</v>
      </c>
      <c r="AM1000" s="34">
        <v>14356.769999999999</v>
      </c>
      <c r="AN1000" s="34">
        <v>14356.769999999999</v>
      </c>
      <c r="AO1000" s="34">
        <v>21952.307832699997</v>
      </c>
      <c r="AP1000" s="34">
        <v>3988.6707569999999</v>
      </c>
      <c r="AQ1000" s="34">
        <v>17963.637075699997</v>
      </c>
      <c r="AR1000" s="34">
        <v>-26798</v>
      </c>
      <c r="AS1000" s="34">
        <v>0</v>
      </c>
    </row>
    <row r="1001" spans="2:45" s="1" customFormat="1" ht="12.75" x14ac:dyDescent="0.2">
      <c r="B1001" s="31" t="s">
        <v>3798</v>
      </c>
      <c r="C1001" s="32" t="s">
        <v>1862</v>
      </c>
      <c r="D1001" s="31" t="s">
        <v>1863</v>
      </c>
      <c r="E1001" s="31" t="s">
        <v>13</v>
      </c>
      <c r="F1001" s="31" t="s">
        <v>11</v>
      </c>
      <c r="G1001" s="31" t="s">
        <v>18</v>
      </c>
      <c r="H1001" s="31" t="s">
        <v>36</v>
      </c>
      <c r="I1001" s="31" t="s">
        <v>10</v>
      </c>
      <c r="J1001" s="31" t="s">
        <v>12</v>
      </c>
      <c r="K1001" s="31" t="s">
        <v>1864</v>
      </c>
      <c r="L1001" s="33">
        <v>1030</v>
      </c>
      <c r="M1001" s="150">
        <v>44823.648484623205</v>
      </c>
      <c r="N1001" s="34">
        <v>0</v>
      </c>
      <c r="O1001" s="34">
        <v>0</v>
      </c>
      <c r="P1001" s="30">
        <v>0</v>
      </c>
      <c r="Q1001" s="35">
        <v>1350.9135670000001</v>
      </c>
      <c r="R1001" s="36">
        <v>0</v>
      </c>
      <c r="S1001" s="36">
        <v>499.39140342876323</v>
      </c>
      <c r="T1001" s="36">
        <v>1560.6085965712368</v>
      </c>
      <c r="U1001" s="37">
        <v>2060.0111085566577</v>
      </c>
      <c r="V1001" s="38">
        <v>3410.9246755566578</v>
      </c>
      <c r="W1001" s="34">
        <v>3410.9246755566578</v>
      </c>
      <c r="X1001" s="34">
        <v>936.35888142876274</v>
      </c>
      <c r="Y1001" s="33">
        <v>2474.5657941278951</v>
      </c>
      <c r="Z1001" s="144">
        <v>0</v>
      </c>
      <c r="AA1001" s="34">
        <v>3340.6487151828633</v>
      </c>
      <c r="AB1001" s="34">
        <v>7620.4255733224709</v>
      </c>
      <c r="AC1001" s="34">
        <v>8397.7099999999991</v>
      </c>
      <c r="AD1001" s="34">
        <v>345.71000000000004</v>
      </c>
      <c r="AE1001" s="34">
        <v>369.97</v>
      </c>
      <c r="AF1001" s="34">
        <v>20074.464288505333</v>
      </c>
      <c r="AG1001" s="136">
        <v>0</v>
      </c>
      <c r="AH1001" s="34">
        <v>0</v>
      </c>
      <c r="AI1001" s="34">
        <v>0</v>
      </c>
      <c r="AJ1001" s="34">
        <v>0</v>
      </c>
      <c r="AK1001" s="34">
        <v>0</v>
      </c>
      <c r="AL1001" s="34">
        <v>0</v>
      </c>
      <c r="AM1001" s="34">
        <v>0</v>
      </c>
      <c r="AN1001" s="34">
        <v>0</v>
      </c>
      <c r="AO1001" s="34">
        <v>0</v>
      </c>
      <c r="AP1001" s="34">
        <v>0</v>
      </c>
      <c r="AQ1001" s="34">
        <v>0</v>
      </c>
      <c r="AR1001" s="34">
        <v>0</v>
      </c>
      <c r="AS1001" s="34">
        <v>0</v>
      </c>
    </row>
    <row r="1002" spans="2:45" s="1" customFormat="1" ht="12.75" x14ac:dyDescent="0.2">
      <c r="B1002" s="31" t="s">
        <v>3798</v>
      </c>
      <c r="C1002" s="32" t="s">
        <v>1827</v>
      </c>
      <c r="D1002" s="31" t="s">
        <v>1828</v>
      </c>
      <c r="E1002" s="31" t="s">
        <v>13</v>
      </c>
      <c r="F1002" s="31" t="s">
        <v>11</v>
      </c>
      <c r="G1002" s="31" t="s">
        <v>18</v>
      </c>
      <c r="H1002" s="31" t="s">
        <v>36</v>
      </c>
      <c r="I1002" s="31" t="s">
        <v>10</v>
      </c>
      <c r="J1002" s="31" t="s">
        <v>22</v>
      </c>
      <c r="K1002" s="31" t="s">
        <v>1829</v>
      </c>
      <c r="L1002" s="33">
        <v>915</v>
      </c>
      <c r="M1002" s="150">
        <v>22947.220309000004</v>
      </c>
      <c r="N1002" s="34">
        <v>-20470</v>
      </c>
      <c r="O1002" s="34">
        <v>16511.359428312531</v>
      </c>
      <c r="P1002" s="30">
        <v>12849.835309000004</v>
      </c>
      <c r="Q1002" s="35">
        <v>1877.2652310000001</v>
      </c>
      <c r="R1002" s="36">
        <v>0</v>
      </c>
      <c r="S1002" s="36">
        <v>997.38890971466867</v>
      </c>
      <c r="T1002" s="36">
        <v>2215.3490555653116</v>
      </c>
      <c r="U1002" s="37">
        <v>3212.7552899798411</v>
      </c>
      <c r="V1002" s="38">
        <v>5090.0205209798414</v>
      </c>
      <c r="W1002" s="34">
        <v>17939.855829979846</v>
      </c>
      <c r="X1002" s="34">
        <v>4527.0783900271963</v>
      </c>
      <c r="Y1002" s="33">
        <v>13412.77743995265</v>
      </c>
      <c r="Z1002" s="144">
        <v>0</v>
      </c>
      <c r="AA1002" s="34">
        <v>390.2130743350358</v>
      </c>
      <c r="AB1002" s="34">
        <v>4863.4979520591587</v>
      </c>
      <c r="AC1002" s="34">
        <v>4237.6000000000004</v>
      </c>
      <c r="AD1002" s="34">
        <v>88.5</v>
      </c>
      <c r="AE1002" s="34">
        <v>0</v>
      </c>
      <c r="AF1002" s="34">
        <v>9579.8110263941944</v>
      </c>
      <c r="AG1002" s="136">
        <v>0</v>
      </c>
      <c r="AH1002" s="34">
        <v>10849.615</v>
      </c>
      <c r="AI1002" s="34">
        <v>0</v>
      </c>
      <c r="AJ1002" s="34">
        <v>1900</v>
      </c>
      <c r="AK1002" s="34">
        <v>1900</v>
      </c>
      <c r="AL1002" s="34">
        <v>0</v>
      </c>
      <c r="AM1002" s="34">
        <v>8949.6149999999998</v>
      </c>
      <c r="AN1002" s="34">
        <v>8949.6149999999998</v>
      </c>
      <c r="AO1002" s="34">
        <v>12849.835309000004</v>
      </c>
      <c r="AP1002" s="34">
        <v>2000.2203090000039</v>
      </c>
      <c r="AQ1002" s="34">
        <v>10849.615</v>
      </c>
      <c r="AR1002" s="34">
        <v>-20470</v>
      </c>
      <c r="AS1002" s="34">
        <v>0</v>
      </c>
    </row>
    <row r="1003" spans="2:45" s="1" customFormat="1" ht="12.75" x14ac:dyDescent="0.2">
      <c r="B1003" s="31" t="s">
        <v>3798</v>
      </c>
      <c r="C1003" s="32" t="s">
        <v>309</v>
      </c>
      <c r="D1003" s="31" t="s">
        <v>310</v>
      </c>
      <c r="E1003" s="31" t="s">
        <v>13</v>
      </c>
      <c r="F1003" s="31" t="s">
        <v>11</v>
      </c>
      <c r="G1003" s="31" t="s">
        <v>18</v>
      </c>
      <c r="H1003" s="31" t="s">
        <v>36</v>
      </c>
      <c r="I1003" s="31" t="s">
        <v>10</v>
      </c>
      <c r="J1003" s="31" t="s">
        <v>22</v>
      </c>
      <c r="K1003" s="31" t="s">
        <v>311</v>
      </c>
      <c r="L1003" s="33">
        <v>795</v>
      </c>
      <c r="M1003" s="150">
        <v>24089.173350000001</v>
      </c>
      <c r="N1003" s="34">
        <v>-19424</v>
      </c>
      <c r="O1003" s="34">
        <v>7678.7648543385567</v>
      </c>
      <c r="P1003" s="30">
        <v>14682.673350000001</v>
      </c>
      <c r="Q1003" s="35">
        <v>449.06998599999997</v>
      </c>
      <c r="R1003" s="36">
        <v>0</v>
      </c>
      <c r="S1003" s="36">
        <v>370.49636114299943</v>
      </c>
      <c r="T1003" s="36">
        <v>1219.5036388570006</v>
      </c>
      <c r="U1003" s="37">
        <v>1590.0085740801387</v>
      </c>
      <c r="V1003" s="38">
        <v>2039.0785600801387</v>
      </c>
      <c r="W1003" s="34">
        <v>16721.75191008014</v>
      </c>
      <c r="X1003" s="34">
        <v>694.68067714300196</v>
      </c>
      <c r="Y1003" s="33">
        <v>16027.071232937138</v>
      </c>
      <c r="Z1003" s="144">
        <v>0</v>
      </c>
      <c r="AA1003" s="34">
        <v>818.02411168894378</v>
      </c>
      <c r="AB1003" s="34">
        <v>3345.6877547883364</v>
      </c>
      <c r="AC1003" s="34">
        <v>3332.41</v>
      </c>
      <c r="AD1003" s="34">
        <v>0</v>
      </c>
      <c r="AE1003" s="34">
        <v>0</v>
      </c>
      <c r="AF1003" s="34">
        <v>7496.1218664772805</v>
      </c>
      <c r="AG1003" s="136">
        <v>12406</v>
      </c>
      <c r="AH1003" s="34">
        <v>13075.5</v>
      </c>
      <c r="AI1003" s="34">
        <v>0</v>
      </c>
      <c r="AJ1003" s="34">
        <v>669.5</v>
      </c>
      <c r="AK1003" s="34">
        <v>669.5</v>
      </c>
      <c r="AL1003" s="34">
        <v>12406</v>
      </c>
      <c r="AM1003" s="34">
        <v>12406</v>
      </c>
      <c r="AN1003" s="34">
        <v>0</v>
      </c>
      <c r="AO1003" s="34">
        <v>14682.673350000001</v>
      </c>
      <c r="AP1003" s="34">
        <v>14013.173350000001</v>
      </c>
      <c r="AQ1003" s="34">
        <v>669.5</v>
      </c>
      <c r="AR1003" s="34">
        <v>-19424</v>
      </c>
      <c r="AS1003" s="34">
        <v>0</v>
      </c>
    </row>
    <row r="1004" spans="2:45" s="1" customFormat="1" ht="12.75" x14ac:dyDescent="0.2">
      <c r="B1004" s="31" t="s">
        <v>3798</v>
      </c>
      <c r="C1004" s="32" t="s">
        <v>3482</v>
      </c>
      <c r="D1004" s="31" t="s">
        <v>3483</v>
      </c>
      <c r="E1004" s="31" t="s">
        <v>13</v>
      </c>
      <c r="F1004" s="31" t="s">
        <v>11</v>
      </c>
      <c r="G1004" s="31" t="s">
        <v>18</v>
      </c>
      <c r="H1004" s="31" t="s">
        <v>36</v>
      </c>
      <c r="I1004" s="31" t="s">
        <v>10</v>
      </c>
      <c r="J1004" s="31" t="s">
        <v>12</v>
      </c>
      <c r="K1004" s="31" t="s">
        <v>3484</v>
      </c>
      <c r="L1004" s="33">
        <v>3025</v>
      </c>
      <c r="M1004" s="150">
        <v>96418.987046000009</v>
      </c>
      <c r="N1004" s="34">
        <v>-61966</v>
      </c>
      <c r="O1004" s="34">
        <v>4265.4372132876324</v>
      </c>
      <c r="P1004" s="30">
        <v>120806.88575060002</v>
      </c>
      <c r="Q1004" s="35">
        <v>6445.4384639999998</v>
      </c>
      <c r="R1004" s="36">
        <v>0</v>
      </c>
      <c r="S1004" s="36">
        <v>5331.6890742877613</v>
      </c>
      <c r="T1004" s="36">
        <v>718.31092571223871</v>
      </c>
      <c r="U1004" s="37">
        <v>6050.032624644552</v>
      </c>
      <c r="V1004" s="38">
        <v>12495.471088644552</v>
      </c>
      <c r="W1004" s="34">
        <v>133302.35683924457</v>
      </c>
      <c r="X1004" s="34">
        <v>9996.9170142877556</v>
      </c>
      <c r="Y1004" s="33">
        <v>123305.43982495682</v>
      </c>
      <c r="Z1004" s="144">
        <v>0</v>
      </c>
      <c r="AA1004" s="34">
        <v>3202.5336515423542</v>
      </c>
      <c r="AB1004" s="34">
        <v>31812.409040800034</v>
      </c>
      <c r="AC1004" s="34">
        <v>12679.93</v>
      </c>
      <c r="AD1004" s="34">
        <v>2020.3324285624999</v>
      </c>
      <c r="AE1004" s="34">
        <v>299.70999999999998</v>
      </c>
      <c r="AF1004" s="34">
        <v>50014.915120904887</v>
      </c>
      <c r="AG1004" s="136">
        <v>110674</v>
      </c>
      <c r="AH1004" s="34">
        <v>120315.8987046</v>
      </c>
      <c r="AI1004" s="34">
        <v>0</v>
      </c>
      <c r="AJ1004" s="34">
        <v>9641.898704600002</v>
      </c>
      <c r="AK1004" s="34">
        <v>9641.898704600002</v>
      </c>
      <c r="AL1004" s="34">
        <v>110674</v>
      </c>
      <c r="AM1004" s="34">
        <v>110674</v>
      </c>
      <c r="AN1004" s="34">
        <v>0</v>
      </c>
      <c r="AO1004" s="34">
        <v>120806.88575060002</v>
      </c>
      <c r="AP1004" s="34">
        <v>111164.98704600002</v>
      </c>
      <c r="AQ1004" s="34">
        <v>9641.8987045999966</v>
      </c>
      <c r="AR1004" s="34">
        <v>-61966</v>
      </c>
      <c r="AS1004" s="34">
        <v>0</v>
      </c>
    </row>
    <row r="1005" spans="2:45" s="1" customFormat="1" ht="12.75" x14ac:dyDescent="0.2">
      <c r="B1005" s="31" t="s">
        <v>3798</v>
      </c>
      <c r="C1005" s="32" t="s">
        <v>3707</v>
      </c>
      <c r="D1005" s="31" t="s">
        <v>3708</v>
      </c>
      <c r="E1005" s="31" t="s">
        <v>13</v>
      </c>
      <c r="F1005" s="31" t="s">
        <v>11</v>
      </c>
      <c r="G1005" s="31" t="s">
        <v>18</v>
      </c>
      <c r="H1005" s="31" t="s">
        <v>36</v>
      </c>
      <c r="I1005" s="31" t="s">
        <v>10</v>
      </c>
      <c r="J1005" s="31" t="s">
        <v>22</v>
      </c>
      <c r="K1005" s="31" t="s">
        <v>3709</v>
      </c>
      <c r="L1005" s="33">
        <v>95</v>
      </c>
      <c r="M1005" s="150">
        <v>30293.298647999996</v>
      </c>
      <c r="N1005" s="34">
        <v>-1352</v>
      </c>
      <c r="O1005" s="34">
        <v>0</v>
      </c>
      <c r="P1005" s="30">
        <v>32287.628512799994</v>
      </c>
      <c r="Q1005" s="35">
        <v>0</v>
      </c>
      <c r="R1005" s="36">
        <v>0</v>
      </c>
      <c r="S1005" s="36">
        <v>0</v>
      </c>
      <c r="T1005" s="36">
        <v>190</v>
      </c>
      <c r="U1005" s="37">
        <v>0</v>
      </c>
      <c r="V1005" s="38">
        <v>0</v>
      </c>
      <c r="W1005" s="34">
        <v>32287.628512799994</v>
      </c>
      <c r="X1005" s="34">
        <v>0</v>
      </c>
      <c r="Y1005" s="33">
        <v>32287.628512799994</v>
      </c>
      <c r="Z1005" s="144">
        <v>0</v>
      </c>
      <c r="AA1005" s="34">
        <v>616.27572805104558</v>
      </c>
      <c r="AB1005" s="34">
        <v>3026.2612495812164</v>
      </c>
      <c r="AC1005" s="34">
        <v>600</v>
      </c>
      <c r="AD1005" s="34">
        <v>0</v>
      </c>
      <c r="AE1005" s="34">
        <v>295.86</v>
      </c>
      <c r="AF1005" s="34">
        <v>4538.396977632262</v>
      </c>
      <c r="AG1005" s="136">
        <v>5779</v>
      </c>
      <c r="AH1005" s="34">
        <v>8808.3298648</v>
      </c>
      <c r="AI1005" s="34">
        <v>0</v>
      </c>
      <c r="AJ1005" s="34">
        <v>3029.3298648</v>
      </c>
      <c r="AK1005" s="34">
        <v>3029.3298648</v>
      </c>
      <c r="AL1005" s="34">
        <v>5779</v>
      </c>
      <c r="AM1005" s="34">
        <v>5779</v>
      </c>
      <c r="AN1005" s="34">
        <v>0</v>
      </c>
      <c r="AO1005" s="34">
        <v>32287.628512799994</v>
      </c>
      <c r="AP1005" s="34">
        <v>29258.298647999996</v>
      </c>
      <c r="AQ1005" s="34">
        <v>3029.3298647999982</v>
      </c>
      <c r="AR1005" s="34">
        <v>-1352</v>
      </c>
      <c r="AS1005" s="34">
        <v>0</v>
      </c>
    </row>
    <row r="1006" spans="2:45" s="1" customFormat="1" ht="12.75" x14ac:dyDescent="0.2">
      <c r="B1006" s="31" t="s">
        <v>3798</v>
      </c>
      <c r="C1006" s="32" t="s">
        <v>369</v>
      </c>
      <c r="D1006" s="31" t="s">
        <v>370</v>
      </c>
      <c r="E1006" s="31" t="s">
        <v>13</v>
      </c>
      <c r="F1006" s="31" t="s">
        <v>11</v>
      </c>
      <c r="G1006" s="31" t="s">
        <v>18</v>
      </c>
      <c r="H1006" s="31" t="s">
        <v>36</v>
      </c>
      <c r="I1006" s="31" t="s">
        <v>10</v>
      </c>
      <c r="J1006" s="31" t="s">
        <v>22</v>
      </c>
      <c r="K1006" s="31" t="s">
        <v>371</v>
      </c>
      <c r="L1006" s="33">
        <v>852</v>
      </c>
      <c r="M1006" s="150">
        <v>24062.480170000003</v>
      </c>
      <c r="N1006" s="34">
        <v>-25247</v>
      </c>
      <c r="O1006" s="34">
        <v>13925.961434458304</v>
      </c>
      <c r="P1006" s="30">
        <v>9889.7281870000006</v>
      </c>
      <c r="Q1006" s="35">
        <v>496.23654199999999</v>
      </c>
      <c r="R1006" s="36">
        <v>0</v>
      </c>
      <c r="S1006" s="36">
        <v>316.31951314297868</v>
      </c>
      <c r="T1006" s="36">
        <v>3192.732149342924</v>
      </c>
      <c r="U1006" s="37">
        <v>3509.0705850583336</v>
      </c>
      <c r="V1006" s="38">
        <v>4005.3071270583337</v>
      </c>
      <c r="W1006" s="34">
        <v>13895.035314058334</v>
      </c>
      <c r="X1006" s="34">
        <v>4409.8753666012817</v>
      </c>
      <c r="Y1006" s="33">
        <v>9485.1599474570521</v>
      </c>
      <c r="Z1006" s="144">
        <v>0</v>
      </c>
      <c r="AA1006" s="34">
        <v>792.64021926207602</v>
      </c>
      <c r="AB1006" s="34">
        <v>5303.7670674938681</v>
      </c>
      <c r="AC1006" s="34">
        <v>5130.49</v>
      </c>
      <c r="AD1006" s="34">
        <v>0</v>
      </c>
      <c r="AE1006" s="34">
        <v>0</v>
      </c>
      <c r="AF1006" s="34">
        <v>11226.897286755944</v>
      </c>
      <c r="AG1006" s="136">
        <v>14349</v>
      </c>
      <c r="AH1006" s="34">
        <v>16755.248017000002</v>
      </c>
      <c r="AI1006" s="34">
        <v>0</v>
      </c>
      <c r="AJ1006" s="34">
        <v>2406.2480170000003</v>
      </c>
      <c r="AK1006" s="34">
        <v>2406.2480170000003</v>
      </c>
      <c r="AL1006" s="34">
        <v>14349</v>
      </c>
      <c r="AM1006" s="34">
        <v>14349</v>
      </c>
      <c r="AN1006" s="34">
        <v>0</v>
      </c>
      <c r="AO1006" s="34">
        <v>9889.7281870000006</v>
      </c>
      <c r="AP1006" s="34">
        <v>7483.4801700000007</v>
      </c>
      <c r="AQ1006" s="34">
        <v>2406.2480169999999</v>
      </c>
      <c r="AR1006" s="34">
        <v>-25247</v>
      </c>
      <c r="AS1006" s="34">
        <v>0</v>
      </c>
    </row>
    <row r="1007" spans="2:45" s="1" customFormat="1" ht="12.75" x14ac:dyDescent="0.2">
      <c r="B1007" s="31" t="s">
        <v>3798</v>
      </c>
      <c r="C1007" s="32" t="s">
        <v>2117</v>
      </c>
      <c r="D1007" s="31" t="s">
        <v>2118</v>
      </c>
      <c r="E1007" s="31" t="s">
        <v>13</v>
      </c>
      <c r="F1007" s="31" t="s">
        <v>11</v>
      </c>
      <c r="G1007" s="31" t="s">
        <v>18</v>
      </c>
      <c r="H1007" s="31" t="s">
        <v>36</v>
      </c>
      <c r="I1007" s="31" t="s">
        <v>10</v>
      </c>
      <c r="J1007" s="31" t="s">
        <v>12</v>
      </c>
      <c r="K1007" s="31" t="s">
        <v>2119</v>
      </c>
      <c r="L1007" s="33">
        <v>1458</v>
      </c>
      <c r="M1007" s="150">
        <v>50850.491356999999</v>
      </c>
      <c r="N1007" s="34">
        <v>-28068</v>
      </c>
      <c r="O1007" s="34">
        <v>3974.0865990306988</v>
      </c>
      <c r="P1007" s="30">
        <v>34296.311356999999</v>
      </c>
      <c r="Q1007" s="35">
        <v>2932.5979219999999</v>
      </c>
      <c r="R1007" s="36">
        <v>0</v>
      </c>
      <c r="S1007" s="36">
        <v>2228.556595429427</v>
      </c>
      <c r="T1007" s="36">
        <v>687.44340457057297</v>
      </c>
      <c r="U1007" s="37">
        <v>2916.0157245394244</v>
      </c>
      <c r="V1007" s="38">
        <v>5848.6136465394247</v>
      </c>
      <c r="W1007" s="34">
        <v>40144.925003539422</v>
      </c>
      <c r="X1007" s="34">
        <v>4178.5436164294297</v>
      </c>
      <c r="Y1007" s="33">
        <v>35966.381387109992</v>
      </c>
      <c r="Z1007" s="144">
        <v>0</v>
      </c>
      <c r="AA1007" s="34">
        <v>1494.872660407467</v>
      </c>
      <c r="AB1007" s="34">
        <v>5706.8617862648789</v>
      </c>
      <c r="AC1007" s="34">
        <v>6111.52</v>
      </c>
      <c r="AD1007" s="34">
        <v>1405</v>
      </c>
      <c r="AE1007" s="34">
        <v>0</v>
      </c>
      <c r="AF1007" s="34">
        <v>14718.254446672347</v>
      </c>
      <c r="AG1007" s="136">
        <v>1410</v>
      </c>
      <c r="AH1007" s="34">
        <v>19413.82</v>
      </c>
      <c r="AI1007" s="34">
        <v>0</v>
      </c>
      <c r="AJ1007" s="34">
        <v>3098.8</v>
      </c>
      <c r="AK1007" s="34">
        <v>3098.8</v>
      </c>
      <c r="AL1007" s="34">
        <v>1410</v>
      </c>
      <c r="AM1007" s="34">
        <v>16315.019999999999</v>
      </c>
      <c r="AN1007" s="34">
        <v>14905.019999999999</v>
      </c>
      <c r="AO1007" s="34">
        <v>34296.311356999999</v>
      </c>
      <c r="AP1007" s="34">
        <v>16292.491356999999</v>
      </c>
      <c r="AQ1007" s="34">
        <v>18003.82</v>
      </c>
      <c r="AR1007" s="34">
        <v>-28068</v>
      </c>
      <c r="AS1007" s="34">
        <v>0</v>
      </c>
    </row>
    <row r="1008" spans="2:45" s="1" customFormat="1" ht="12.75" x14ac:dyDescent="0.2">
      <c r="B1008" s="31" t="s">
        <v>3798</v>
      </c>
      <c r="C1008" s="32" t="s">
        <v>603</v>
      </c>
      <c r="D1008" s="31" t="s">
        <v>604</v>
      </c>
      <c r="E1008" s="31" t="s">
        <v>13</v>
      </c>
      <c r="F1008" s="31" t="s">
        <v>11</v>
      </c>
      <c r="G1008" s="31" t="s">
        <v>18</v>
      </c>
      <c r="H1008" s="31" t="s">
        <v>36</v>
      </c>
      <c r="I1008" s="31" t="s">
        <v>10</v>
      </c>
      <c r="J1008" s="31" t="s">
        <v>15</v>
      </c>
      <c r="K1008" s="31" t="s">
        <v>605</v>
      </c>
      <c r="L1008" s="33">
        <v>33134</v>
      </c>
      <c r="M1008" s="150">
        <v>1175697.9205839999</v>
      </c>
      <c r="N1008" s="34">
        <v>-551827.71</v>
      </c>
      <c r="O1008" s="34">
        <v>347191.78614432574</v>
      </c>
      <c r="P1008" s="30">
        <v>978584.94264240004</v>
      </c>
      <c r="Q1008" s="35">
        <v>92094.271141000005</v>
      </c>
      <c r="R1008" s="36">
        <v>0</v>
      </c>
      <c r="S1008" s="36">
        <v>50269.547872019306</v>
      </c>
      <c r="T1008" s="36">
        <v>15998.452127980694</v>
      </c>
      <c r="U1008" s="37">
        <v>66268.357350404171</v>
      </c>
      <c r="V1008" s="38">
        <v>158362.62849140418</v>
      </c>
      <c r="W1008" s="34">
        <v>1136947.5711338043</v>
      </c>
      <c r="X1008" s="34">
        <v>94255.402260019211</v>
      </c>
      <c r="Y1008" s="33">
        <v>1042692.1688737851</v>
      </c>
      <c r="Z1008" s="144">
        <v>0</v>
      </c>
      <c r="AA1008" s="34">
        <v>136764.18102393433</v>
      </c>
      <c r="AB1008" s="34">
        <v>365762.37660491985</v>
      </c>
      <c r="AC1008" s="34">
        <v>138888.22</v>
      </c>
      <c r="AD1008" s="34">
        <v>10665.257760835</v>
      </c>
      <c r="AE1008" s="34">
        <v>4373.2299999999996</v>
      </c>
      <c r="AF1008" s="34">
        <v>656453.26538968913</v>
      </c>
      <c r="AG1008" s="136">
        <v>261644</v>
      </c>
      <c r="AH1008" s="34">
        <v>445927.73205839994</v>
      </c>
      <c r="AI1008" s="34">
        <v>0</v>
      </c>
      <c r="AJ1008" s="34">
        <v>117569.79205839999</v>
      </c>
      <c r="AK1008" s="34">
        <v>117569.79205839999</v>
      </c>
      <c r="AL1008" s="34">
        <v>261644</v>
      </c>
      <c r="AM1008" s="34">
        <v>328357.93999999994</v>
      </c>
      <c r="AN1008" s="34">
        <v>66713.939999999944</v>
      </c>
      <c r="AO1008" s="34">
        <v>978584.94264240004</v>
      </c>
      <c r="AP1008" s="34">
        <v>794301.2105840001</v>
      </c>
      <c r="AQ1008" s="34">
        <v>184283.73205839982</v>
      </c>
      <c r="AR1008" s="34">
        <v>-551827.71</v>
      </c>
      <c r="AS1008" s="34">
        <v>0</v>
      </c>
    </row>
    <row r="1009" spans="2:45" s="1" customFormat="1" ht="12.75" x14ac:dyDescent="0.2">
      <c r="B1009" s="31" t="s">
        <v>3798</v>
      </c>
      <c r="C1009" s="32" t="s">
        <v>1052</v>
      </c>
      <c r="D1009" s="31" t="s">
        <v>1053</v>
      </c>
      <c r="E1009" s="31" t="s">
        <v>13</v>
      </c>
      <c r="F1009" s="31" t="s">
        <v>11</v>
      </c>
      <c r="G1009" s="31" t="s">
        <v>18</v>
      </c>
      <c r="H1009" s="31" t="s">
        <v>36</v>
      </c>
      <c r="I1009" s="31" t="s">
        <v>10</v>
      </c>
      <c r="J1009" s="31" t="s">
        <v>22</v>
      </c>
      <c r="K1009" s="31" t="s">
        <v>1054</v>
      </c>
      <c r="L1009" s="33">
        <v>883</v>
      </c>
      <c r="M1009" s="150">
        <v>52083.170389999999</v>
      </c>
      <c r="N1009" s="34">
        <v>-11442</v>
      </c>
      <c r="O1009" s="34">
        <v>1664.7286706682403</v>
      </c>
      <c r="P1009" s="30">
        <v>54264.170389999999</v>
      </c>
      <c r="Q1009" s="35">
        <v>1302.700327</v>
      </c>
      <c r="R1009" s="36">
        <v>0</v>
      </c>
      <c r="S1009" s="36">
        <v>825.38400114317415</v>
      </c>
      <c r="T1009" s="36">
        <v>940.61599885682585</v>
      </c>
      <c r="U1009" s="37">
        <v>1766.0095231607074</v>
      </c>
      <c r="V1009" s="38">
        <v>3068.7098501607074</v>
      </c>
      <c r="W1009" s="34">
        <v>57332.88024016071</v>
      </c>
      <c r="X1009" s="34">
        <v>1547.5950021431854</v>
      </c>
      <c r="Y1009" s="33">
        <v>55785.285238017525</v>
      </c>
      <c r="Z1009" s="144">
        <v>0</v>
      </c>
      <c r="AA1009" s="34">
        <v>2123.354673647204</v>
      </c>
      <c r="AB1009" s="34">
        <v>3402.8834123181473</v>
      </c>
      <c r="AC1009" s="34">
        <v>4561.8500000000004</v>
      </c>
      <c r="AD1009" s="34">
        <v>724</v>
      </c>
      <c r="AE1009" s="34">
        <v>0</v>
      </c>
      <c r="AF1009" s="34">
        <v>10812.088085965352</v>
      </c>
      <c r="AG1009" s="136">
        <v>15798</v>
      </c>
      <c r="AH1009" s="34">
        <v>16663</v>
      </c>
      <c r="AI1009" s="34">
        <v>0</v>
      </c>
      <c r="AJ1009" s="34">
        <v>865</v>
      </c>
      <c r="AK1009" s="34">
        <v>865</v>
      </c>
      <c r="AL1009" s="34">
        <v>15798</v>
      </c>
      <c r="AM1009" s="34">
        <v>15798</v>
      </c>
      <c r="AN1009" s="34">
        <v>0</v>
      </c>
      <c r="AO1009" s="34">
        <v>54264.170389999999</v>
      </c>
      <c r="AP1009" s="34">
        <v>53399.170389999999</v>
      </c>
      <c r="AQ1009" s="34">
        <v>865</v>
      </c>
      <c r="AR1009" s="34">
        <v>-11442</v>
      </c>
      <c r="AS1009" s="34">
        <v>0</v>
      </c>
    </row>
    <row r="1010" spans="2:45" s="1" customFormat="1" ht="12.75" x14ac:dyDescent="0.2">
      <c r="B1010" s="31" t="s">
        <v>3798</v>
      </c>
      <c r="C1010" s="32" t="s">
        <v>2177</v>
      </c>
      <c r="D1010" s="31" t="s">
        <v>2178</v>
      </c>
      <c r="E1010" s="31" t="s">
        <v>13</v>
      </c>
      <c r="F1010" s="31" t="s">
        <v>11</v>
      </c>
      <c r="G1010" s="31" t="s">
        <v>18</v>
      </c>
      <c r="H1010" s="31" t="s">
        <v>36</v>
      </c>
      <c r="I1010" s="31" t="s">
        <v>10</v>
      </c>
      <c r="J1010" s="31" t="s">
        <v>12</v>
      </c>
      <c r="K1010" s="31" t="s">
        <v>2179</v>
      </c>
      <c r="L1010" s="33">
        <v>4832</v>
      </c>
      <c r="M1010" s="150">
        <v>127973.304731</v>
      </c>
      <c r="N1010" s="34">
        <v>-48538</v>
      </c>
      <c r="O1010" s="34">
        <v>1087.1032634504863</v>
      </c>
      <c r="P1010" s="30">
        <v>161863.63520409999</v>
      </c>
      <c r="Q1010" s="35">
        <v>8820.0480289999996</v>
      </c>
      <c r="R1010" s="36">
        <v>0</v>
      </c>
      <c r="S1010" s="36">
        <v>7091.6277657170085</v>
      </c>
      <c r="T1010" s="36">
        <v>2572.3722342829915</v>
      </c>
      <c r="U1010" s="37">
        <v>9664.0521131512323</v>
      </c>
      <c r="V1010" s="38">
        <v>18484.100142151234</v>
      </c>
      <c r="W1010" s="34">
        <v>180347.73534625123</v>
      </c>
      <c r="X1010" s="34">
        <v>13296.802060717018</v>
      </c>
      <c r="Y1010" s="33">
        <v>167050.93328553421</v>
      </c>
      <c r="Z1010" s="144">
        <v>0</v>
      </c>
      <c r="AA1010" s="34">
        <v>4620.6390977892961</v>
      </c>
      <c r="AB1010" s="34">
        <v>32550.748649851346</v>
      </c>
      <c r="AC1010" s="34">
        <v>20254.36</v>
      </c>
      <c r="AD1010" s="34">
        <v>2599.5</v>
      </c>
      <c r="AE1010" s="34">
        <v>0</v>
      </c>
      <c r="AF1010" s="34">
        <v>60025.247747640642</v>
      </c>
      <c r="AG1010" s="136">
        <v>88911</v>
      </c>
      <c r="AH1010" s="34">
        <v>101708.3304731</v>
      </c>
      <c r="AI1010" s="34">
        <v>0</v>
      </c>
      <c r="AJ1010" s="34">
        <v>12797.330473100001</v>
      </c>
      <c r="AK1010" s="34">
        <v>12797.330473100001</v>
      </c>
      <c r="AL1010" s="34">
        <v>88911</v>
      </c>
      <c r="AM1010" s="34">
        <v>88911</v>
      </c>
      <c r="AN1010" s="34">
        <v>0</v>
      </c>
      <c r="AO1010" s="34">
        <v>161863.63520409999</v>
      </c>
      <c r="AP1010" s="34">
        <v>149066.30473099998</v>
      </c>
      <c r="AQ1010" s="34">
        <v>12797.33047310001</v>
      </c>
      <c r="AR1010" s="34">
        <v>-48538</v>
      </c>
      <c r="AS1010" s="34">
        <v>0</v>
      </c>
    </row>
    <row r="1011" spans="2:45" s="1" customFormat="1" ht="12.75" x14ac:dyDescent="0.2">
      <c r="B1011" s="31" t="s">
        <v>3798</v>
      </c>
      <c r="C1011" s="32" t="s">
        <v>3080</v>
      </c>
      <c r="D1011" s="31" t="s">
        <v>3081</v>
      </c>
      <c r="E1011" s="31" t="s">
        <v>13</v>
      </c>
      <c r="F1011" s="31" t="s">
        <v>11</v>
      </c>
      <c r="G1011" s="31" t="s">
        <v>18</v>
      </c>
      <c r="H1011" s="31" t="s">
        <v>36</v>
      </c>
      <c r="I1011" s="31" t="s">
        <v>10</v>
      </c>
      <c r="J1011" s="31" t="s">
        <v>12</v>
      </c>
      <c r="K1011" s="31" t="s">
        <v>3082</v>
      </c>
      <c r="L1011" s="33">
        <v>1384</v>
      </c>
      <c r="M1011" s="150">
        <v>34177.958903000006</v>
      </c>
      <c r="N1011" s="34">
        <v>-29667</v>
      </c>
      <c r="O1011" s="34">
        <v>10210.645846981355</v>
      </c>
      <c r="P1011" s="30">
        <v>39164.75479330001</v>
      </c>
      <c r="Q1011" s="35">
        <v>2356.1633609999999</v>
      </c>
      <c r="R1011" s="36">
        <v>0</v>
      </c>
      <c r="S1011" s="36">
        <v>1734.7635840006662</v>
      </c>
      <c r="T1011" s="36">
        <v>1033.2364159993338</v>
      </c>
      <c r="U1011" s="37">
        <v>2768.014926448946</v>
      </c>
      <c r="V1011" s="38">
        <v>5124.1782874489454</v>
      </c>
      <c r="W1011" s="34">
        <v>44288.933080748953</v>
      </c>
      <c r="X1011" s="34">
        <v>3252.6817200006699</v>
      </c>
      <c r="Y1011" s="33">
        <v>41036.251360748283</v>
      </c>
      <c r="Z1011" s="144">
        <v>0</v>
      </c>
      <c r="AA1011" s="34">
        <v>1009.1656170541946</v>
      </c>
      <c r="AB1011" s="34">
        <v>11135.515440883502</v>
      </c>
      <c r="AC1011" s="34">
        <v>6399.4</v>
      </c>
      <c r="AD1011" s="34">
        <v>700.86411999999996</v>
      </c>
      <c r="AE1011" s="34">
        <v>518.75</v>
      </c>
      <c r="AF1011" s="34">
        <v>19763.695177937698</v>
      </c>
      <c r="AG1011" s="136">
        <v>31500</v>
      </c>
      <c r="AH1011" s="34">
        <v>34917.795890300004</v>
      </c>
      <c r="AI1011" s="34">
        <v>0</v>
      </c>
      <c r="AJ1011" s="34">
        <v>3417.7958903000008</v>
      </c>
      <c r="AK1011" s="34">
        <v>3417.7958903000008</v>
      </c>
      <c r="AL1011" s="34">
        <v>31500</v>
      </c>
      <c r="AM1011" s="34">
        <v>31500</v>
      </c>
      <c r="AN1011" s="34">
        <v>0</v>
      </c>
      <c r="AO1011" s="34">
        <v>39164.75479330001</v>
      </c>
      <c r="AP1011" s="34">
        <v>35746.958903000006</v>
      </c>
      <c r="AQ1011" s="34">
        <v>3417.7958903000035</v>
      </c>
      <c r="AR1011" s="34">
        <v>-29667</v>
      </c>
      <c r="AS1011" s="34">
        <v>0</v>
      </c>
    </row>
    <row r="1012" spans="2:45" s="1" customFormat="1" ht="12.75" x14ac:dyDescent="0.2">
      <c r="B1012" s="31" t="s">
        <v>3798</v>
      </c>
      <c r="C1012" s="32" t="s">
        <v>2198</v>
      </c>
      <c r="D1012" s="31" t="s">
        <v>2199</v>
      </c>
      <c r="E1012" s="31" t="s">
        <v>13</v>
      </c>
      <c r="F1012" s="31" t="s">
        <v>11</v>
      </c>
      <c r="G1012" s="31" t="s">
        <v>18</v>
      </c>
      <c r="H1012" s="31" t="s">
        <v>36</v>
      </c>
      <c r="I1012" s="31" t="s">
        <v>10</v>
      </c>
      <c r="J1012" s="31" t="s">
        <v>22</v>
      </c>
      <c r="K1012" s="31" t="s">
        <v>2200</v>
      </c>
      <c r="L1012" s="33">
        <v>802</v>
      </c>
      <c r="M1012" s="150">
        <v>36673.099256000001</v>
      </c>
      <c r="N1012" s="34">
        <v>-10346.6</v>
      </c>
      <c r="O1012" s="34">
        <v>0</v>
      </c>
      <c r="P1012" s="30">
        <v>43492.899256000004</v>
      </c>
      <c r="Q1012" s="35">
        <v>1675.9725579999999</v>
      </c>
      <c r="R1012" s="36">
        <v>0</v>
      </c>
      <c r="S1012" s="36">
        <v>824.02883200031636</v>
      </c>
      <c r="T1012" s="36">
        <v>779.97116799968364</v>
      </c>
      <c r="U1012" s="37">
        <v>1604.0086495751839</v>
      </c>
      <c r="V1012" s="38">
        <v>3279.9812075751838</v>
      </c>
      <c r="W1012" s="34">
        <v>46772.880463575188</v>
      </c>
      <c r="X1012" s="34">
        <v>1545.0540600003151</v>
      </c>
      <c r="Y1012" s="33">
        <v>45227.826403574873</v>
      </c>
      <c r="Z1012" s="144">
        <v>0</v>
      </c>
      <c r="AA1012" s="34">
        <v>706.05291352307916</v>
      </c>
      <c r="AB1012" s="34">
        <v>7200.7179749994621</v>
      </c>
      <c r="AC1012" s="34">
        <v>3361.75</v>
      </c>
      <c r="AD1012" s="34">
        <v>0</v>
      </c>
      <c r="AE1012" s="34">
        <v>0</v>
      </c>
      <c r="AF1012" s="34">
        <v>11268.52088852254</v>
      </c>
      <c r="AG1012" s="136">
        <v>64320</v>
      </c>
      <c r="AH1012" s="34">
        <v>67405.399999999994</v>
      </c>
      <c r="AI1012" s="34">
        <v>0</v>
      </c>
      <c r="AJ1012" s="34">
        <v>3085.4</v>
      </c>
      <c r="AK1012" s="34">
        <v>3085.4</v>
      </c>
      <c r="AL1012" s="34">
        <v>64320</v>
      </c>
      <c r="AM1012" s="34">
        <v>64320</v>
      </c>
      <c r="AN1012" s="34">
        <v>0</v>
      </c>
      <c r="AO1012" s="34">
        <v>43492.899256000004</v>
      </c>
      <c r="AP1012" s="34">
        <v>40407.499256000003</v>
      </c>
      <c r="AQ1012" s="34">
        <v>3085.4000000000015</v>
      </c>
      <c r="AR1012" s="34">
        <v>-23872</v>
      </c>
      <c r="AS1012" s="34">
        <v>13525.4</v>
      </c>
    </row>
    <row r="1013" spans="2:45" s="1" customFormat="1" ht="12.75" x14ac:dyDescent="0.2">
      <c r="B1013" s="31" t="s">
        <v>3798</v>
      </c>
      <c r="C1013" s="32" t="s">
        <v>1581</v>
      </c>
      <c r="D1013" s="31" t="s">
        <v>1582</v>
      </c>
      <c r="E1013" s="31" t="s">
        <v>13</v>
      </c>
      <c r="F1013" s="31" t="s">
        <v>11</v>
      </c>
      <c r="G1013" s="31" t="s">
        <v>18</v>
      </c>
      <c r="H1013" s="31" t="s">
        <v>36</v>
      </c>
      <c r="I1013" s="31" t="s">
        <v>10</v>
      </c>
      <c r="J1013" s="31" t="s">
        <v>22</v>
      </c>
      <c r="K1013" s="31" t="s">
        <v>1583</v>
      </c>
      <c r="L1013" s="33">
        <v>247</v>
      </c>
      <c r="M1013" s="150">
        <v>4852.0179040000003</v>
      </c>
      <c r="N1013" s="34">
        <v>-13730.220000000001</v>
      </c>
      <c r="O1013" s="34">
        <v>2764.3783417254681</v>
      </c>
      <c r="P1013" s="30">
        <v>-1887.2020960000009</v>
      </c>
      <c r="Q1013" s="35">
        <v>216.63891100000001</v>
      </c>
      <c r="R1013" s="36">
        <v>1887.2020960000009</v>
      </c>
      <c r="S1013" s="36">
        <v>247.54151885723792</v>
      </c>
      <c r="T1013" s="36">
        <v>2230.2953910230508</v>
      </c>
      <c r="U1013" s="37">
        <v>4365.0625443672361</v>
      </c>
      <c r="V1013" s="38">
        <v>4581.7014553672361</v>
      </c>
      <c r="W1013" s="34">
        <v>4581.7014553672361</v>
      </c>
      <c r="X1013" s="34">
        <v>3228.4786075827051</v>
      </c>
      <c r="Y1013" s="33">
        <v>1353.222847784531</v>
      </c>
      <c r="Z1013" s="144">
        <v>0</v>
      </c>
      <c r="AA1013" s="34">
        <v>1340.0388382113374</v>
      </c>
      <c r="AB1013" s="34">
        <v>1466.3984595467757</v>
      </c>
      <c r="AC1013" s="34">
        <v>1035.3499999999999</v>
      </c>
      <c r="AD1013" s="34">
        <v>290</v>
      </c>
      <c r="AE1013" s="34">
        <v>0</v>
      </c>
      <c r="AF1013" s="34">
        <v>4131.7872977581137</v>
      </c>
      <c r="AG1013" s="136">
        <v>7961</v>
      </c>
      <c r="AH1013" s="34">
        <v>8341</v>
      </c>
      <c r="AI1013" s="34">
        <v>0</v>
      </c>
      <c r="AJ1013" s="34">
        <v>380</v>
      </c>
      <c r="AK1013" s="34">
        <v>380</v>
      </c>
      <c r="AL1013" s="34">
        <v>7961</v>
      </c>
      <c r="AM1013" s="34">
        <v>7961</v>
      </c>
      <c r="AN1013" s="34">
        <v>0</v>
      </c>
      <c r="AO1013" s="34">
        <v>-1887.2020960000009</v>
      </c>
      <c r="AP1013" s="34">
        <v>-2267.2020960000009</v>
      </c>
      <c r="AQ1013" s="34">
        <v>380</v>
      </c>
      <c r="AR1013" s="34">
        <v>-21130.22</v>
      </c>
      <c r="AS1013" s="34">
        <v>7400</v>
      </c>
    </row>
    <row r="1014" spans="2:45" s="1" customFormat="1" ht="12.75" x14ac:dyDescent="0.2">
      <c r="B1014" s="31" t="s">
        <v>3798</v>
      </c>
      <c r="C1014" s="32" t="s">
        <v>1425</v>
      </c>
      <c r="D1014" s="31" t="s">
        <v>1426</v>
      </c>
      <c r="E1014" s="31" t="s">
        <v>13</v>
      </c>
      <c r="F1014" s="31" t="s">
        <v>11</v>
      </c>
      <c r="G1014" s="31" t="s">
        <v>18</v>
      </c>
      <c r="H1014" s="31" t="s">
        <v>36</v>
      </c>
      <c r="I1014" s="31" t="s">
        <v>10</v>
      </c>
      <c r="J1014" s="31" t="s">
        <v>22</v>
      </c>
      <c r="K1014" s="31" t="s">
        <v>1427</v>
      </c>
      <c r="L1014" s="33">
        <v>510</v>
      </c>
      <c r="M1014" s="150">
        <v>55415.713835999995</v>
      </c>
      <c r="N1014" s="34">
        <v>-37133</v>
      </c>
      <c r="O1014" s="34">
        <v>29847.36824204852</v>
      </c>
      <c r="P1014" s="30">
        <v>25674.523835999993</v>
      </c>
      <c r="Q1014" s="35">
        <v>1725.6409349999999</v>
      </c>
      <c r="R1014" s="36">
        <v>0</v>
      </c>
      <c r="S1014" s="36">
        <v>253.0976560000972</v>
      </c>
      <c r="T1014" s="36">
        <v>2221.3467765525966</v>
      </c>
      <c r="U1014" s="37">
        <v>2474.4577760022935</v>
      </c>
      <c r="V1014" s="38">
        <v>4200.0987110022934</v>
      </c>
      <c r="W1014" s="34">
        <v>29874.622547002287</v>
      </c>
      <c r="X1014" s="34">
        <v>3143.2220250486207</v>
      </c>
      <c r="Y1014" s="33">
        <v>26731.400521953667</v>
      </c>
      <c r="Z1014" s="144">
        <v>0</v>
      </c>
      <c r="AA1014" s="34">
        <v>361.48505528272949</v>
      </c>
      <c r="AB1014" s="34">
        <v>4330.3603769958927</v>
      </c>
      <c r="AC1014" s="34">
        <v>3366.89</v>
      </c>
      <c r="AD1014" s="34">
        <v>207.5</v>
      </c>
      <c r="AE1014" s="34">
        <v>0</v>
      </c>
      <c r="AF1014" s="34">
        <v>8266.2354322786214</v>
      </c>
      <c r="AG1014" s="136">
        <v>0</v>
      </c>
      <c r="AH1014" s="34">
        <v>7391.8099999999995</v>
      </c>
      <c r="AI1014" s="34">
        <v>0</v>
      </c>
      <c r="AJ1014" s="34">
        <v>2403.5</v>
      </c>
      <c r="AK1014" s="34">
        <v>2403.5</v>
      </c>
      <c r="AL1014" s="34">
        <v>0</v>
      </c>
      <c r="AM1014" s="34">
        <v>4988.3099999999995</v>
      </c>
      <c r="AN1014" s="34">
        <v>4988.3099999999995</v>
      </c>
      <c r="AO1014" s="34">
        <v>25674.523835999993</v>
      </c>
      <c r="AP1014" s="34">
        <v>18282.713835999995</v>
      </c>
      <c r="AQ1014" s="34">
        <v>7391.8099999999977</v>
      </c>
      <c r="AR1014" s="34">
        <v>-37133</v>
      </c>
      <c r="AS1014" s="34">
        <v>0</v>
      </c>
    </row>
    <row r="1015" spans="2:45" s="1" customFormat="1" ht="12.75" x14ac:dyDescent="0.2">
      <c r="B1015" s="31" t="s">
        <v>3798</v>
      </c>
      <c r="C1015" s="32" t="s">
        <v>1291</v>
      </c>
      <c r="D1015" s="31" t="s">
        <v>1292</v>
      </c>
      <c r="E1015" s="31" t="s">
        <v>13</v>
      </c>
      <c r="F1015" s="31" t="s">
        <v>11</v>
      </c>
      <c r="G1015" s="31" t="s">
        <v>18</v>
      </c>
      <c r="H1015" s="31" t="s">
        <v>36</v>
      </c>
      <c r="I1015" s="31" t="s">
        <v>10</v>
      </c>
      <c r="J1015" s="31" t="s">
        <v>14</v>
      </c>
      <c r="K1015" s="31" t="s">
        <v>1293</v>
      </c>
      <c r="L1015" s="33">
        <v>5134</v>
      </c>
      <c r="M1015" s="150">
        <v>140535.51493200002</v>
      </c>
      <c r="N1015" s="34">
        <v>-72108</v>
      </c>
      <c r="O1015" s="34">
        <v>38207.694497518722</v>
      </c>
      <c r="P1015" s="30">
        <v>-10045.48506799998</v>
      </c>
      <c r="Q1015" s="35">
        <v>6473.7623320000002</v>
      </c>
      <c r="R1015" s="36">
        <v>10045.48506799998</v>
      </c>
      <c r="S1015" s="36">
        <v>5003.8705680019211</v>
      </c>
      <c r="T1015" s="36">
        <v>29935.588680237212</v>
      </c>
      <c r="U1015" s="37">
        <v>44985.186897696723</v>
      </c>
      <c r="V1015" s="38">
        <v>51458.949229696722</v>
      </c>
      <c r="W1015" s="34">
        <v>51458.949229696722</v>
      </c>
      <c r="X1015" s="34">
        <v>45494.576227520636</v>
      </c>
      <c r="Y1015" s="33">
        <v>5964.3730021760857</v>
      </c>
      <c r="Z1015" s="144">
        <v>0</v>
      </c>
      <c r="AA1015" s="34">
        <v>20542.20385536418</v>
      </c>
      <c r="AB1015" s="34">
        <v>38619.669515056499</v>
      </c>
      <c r="AC1015" s="34">
        <v>21880.78</v>
      </c>
      <c r="AD1015" s="34">
        <v>3091.0617660124999</v>
      </c>
      <c r="AE1015" s="34">
        <v>998.84</v>
      </c>
      <c r="AF1015" s="34">
        <v>85132.555136433177</v>
      </c>
      <c r="AG1015" s="136">
        <v>87477</v>
      </c>
      <c r="AH1015" s="34">
        <v>87767</v>
      </c>
      <c r="AI1015" s="34">
        <v>8658</v>
      </c>
      <c r="AJ1015" s="34">
        <v>8948</v>
      </c>
      <c r="AK1015" s="34">
        <v>290</v>
      </c>
      <c r="AL1015" s="34">
        <v>78819</v>
      </c>
      <c r="AM1015" s="34">
        <v>78819</v>
      </c>
      <c r="AN1015" s="34">
        <v>0</v>
      </c>
      <c r="AO1015" s="34">
        <v>-10045.48506799998</v>
      </c>
      <c r="AP1015" s="34">
        <v>-10335.48506799998</v>
      </c>
      <c r="AQ1015" s="34">
        <v>290</v>
      </c>
      <c r="AR1015" s="34">
        <v>-72108</v>
      </c>
      <c r="AS1015" s="34">
        <v>0</v>
      </c>
    </row>
    <row r="1016" spans="2:45" s="1" customFormat="1" ht="12.75" x14ac:dyDescent="0.2">
      <c r="B1016" s="31" t="s">
        <v>3798</v>
      </c>
      <c r="C1016" s="32" t="s">
        <v>1109</v>
      </c>
      <c r="D1016" s="31" t="s">
        <v>1110</v>
      </c>
      <c r="E1016" s="31" t="s">
        <v>13</v>
      </c>
      <c r="F1016" s="31" t="s">
        <v>11</v>
      </c>
      <c r="G1016" s="31" t="s">
        <v>18</v>
      </c>
      <c r="H1016" s="31" t="s">
        <v>36</v>
      </c>
      <c r="I1016" s="31" t="s">
        <v>10</v>
      </c>
      <c r="J1016" s="31" t="s">
        <v>12</v>
      </c>
      <c r="K1016" s="31" t="s">
        <v>1111</v>
      </c>
      <c r="L1016" s="33">
        <v>4593</v>
      </c>
      <c r="M1016" s="150">
        <v>174226.161563</v>
      </c>
      <c r="N1016" s="34">
        <v>27829.899999999994</v>
      </c>
      <c r="O1016" s="34">
        <v>0</v>
      </c>
      <c r="P1016" s="30">
        <v>85872.731563000008</v>
      </c>
      <c r="Q1016" s="35">
        <v>3778.091144</v>
      </c>
      <c r="R1016" s="36">
        <v>0</v>
      </c>
      <c r="S1016" s="36">
        <v>3548.6514400013625</v>
      </c>
      <c r="T1016" s="36">
        <v>5637.3485599986379</v>
      </c>
      <c r="U1016" s="37">
        <v>9186.0495355346884</v>
      </c>
      <c r="V1016" s="38">
        <v>12964.140679534688</v>
      </c>
      <c r="W1016" s="34">
        <v>98836.872242534693</v>
      </c>
      <c r="X1016" s="34">
        <v>6653.7214500013506</v>
      </c>
      <c r="Y1016" s="33">
        <v>92183.150792533343</v>
      </c>
      <c r="Z1016" s="144">
        <v>0</v>
      </c>
      <c r="AA1016" s="34">
        <v>10518.651336620733</v>
      </c>
      <c r="AB1016" s="34">
        <v>23117.095997200689</v>
      </c>
      <c r="AC1016" s="34">
        <v>33431.440000000002</v>
      </c>
      <c r="AD1016" s="34">
        <v>761.61521519999985</v>
      </c>
      <c r="AE1016" s="34">
        <v>0</v>
      </c>
      <c r="AF1016" s="34">
        <v>67828.80254902142</v>
      </c>
      <c r="AG1016" s="136">
        <v>35869</v>
      </c>
      <c r="AH1016" s="34">
        <v>66764.67</v>
      </c>
      <c r="AI1016" s="34">
        <v>15369</v>
      </c>
      <c r="AJ1016" s="34">
        <v>15369</v>
      </c>
      <c r="AK1016" s="34">
        <v>0</v>
      </c>
      <c r="AL1016" s="34">
        <v>20500</v>
      </c>
      <c r="AM1016" s="34">
        <v>51395.67</v>
      </c>
      <c r="AN1016" s="34">
        <v>30895.67</v>
      </c>
      <c r="AO1016" s="34">
        <v>85872.731563000008</v>
      </c>
      <c r="AP1016" s="34">
        <v>54977.06156300001</v>
      </c>
      <c r="AQ1016" s="34">
        <v>30895.67</v>
      </c>
      <c r="AR1016" s="34">
        <v>-81410</v>
      </c>
      <c r="AS1016" s="34">
        <v>109239.9</v>
      </c>
    </row>
    <row r="1017" spans="2:45" s="1" customFormat="1" ht="12.75" x14ac:dyDescent="0.2">
      <c r="B1017" s="31" t="s">
        <v>3798</v>
      </c>
      <c r="C1017" s="32" t="s">
        <v>213</v>
      </c>
      <c r="D1017" s="31" t="s">
        <v>214</v>
      </c>
      <c r="E1017" s="31" t="s">
        <v>13</v>
      </c>
      <c r="F1017" s="31" t="s">
        <v>11</v>
      </c>
      <c r="G1017" s="31" t="s">
        <v>18</v>
      </c>
      <c r="H1017" s="31" t="s">
        <v>36</v>
      </c>
      <c r="I1017" s="31" t="s">
        <v>10</v>
      </c>
      <c r="J1017" s="31" t="s">
        <v>12</v>
      </c>
      <c r="K1017" s="31" t="s">
        <v>215</v>
      </c>
      <c r="L1017" s="33">
        <v>1213</v>
      </c>
      <c r="M1017" s="150">
        <v>43382.005768000003</v>
      </c>
      <c r="N1017" s="34">
        <v>7783</v>
      </c>
      <c r="O1017" s="34">
        <v>0</v>
      </c>
      <c r="P1017" s="30">
        <v>64738.475768000004</v>
      </c>
      <c r="Q1017" s="35">
        <v>2798.7432990000002</v>
      </c>
      <c r="R1017" s="36">
        <v>0</v>
      </c>
      <c r="S1017" s="36">
        <v>1437.1840742862662</v>
      </c>
      <c r="T1017" s="36">
        <v>988.8159257137338</v>
      </c>
      <c r="U1017" s="37">
        <v>2426.0130822128403</v>
      </c>
      <c r="V1017" s="38">
        <v>5224.756381212841</v>
      </c>
      <c r="W1017" s="34">
        <v>69963.232149212839</v>
      </c>
      <c r="X1017" s="34">
        <v>2694.7201392862626</v>
      </c>
      <c r="Y1017" s="33">
        <v>67268.512009926577</v>
      </c>
      <c r="Z1017" s="144">
        <v>0</v>
      </c>
      <c r="AA1017" s="34">
        <v>1200.409900995413</v>
      </c>
      <c r="AB1017" s="34">
        <v>6100.4464061244853</v>
      </c>
      <c r="AC1017" s="34">
        <v>5084.55</v>
      </c>
      <c r="AD1017" s="34">
        <v>154</v>
      </c>
      <c r="AE1017" s="34">
        <v>0</v>
      </c>
      <c r="AF1017" s="34">
        <v>12539.406307119898</v>
      </c>
      <c r="AG1017" s="136">
        <v>0</v>
      </c>
      <c r="AH1017" s="34">
        <v>13573.47</v>
      </c>
      <c r="AI1017" s="34">
        <v>0</v>
      </c>
      <c r="AJ1017" s="34">
        <v>0</v>
      </c>
      <c r="AK1017" s="34">
        <v>0</v>
      </c>
      <c r="AL1017" s="34">
        <v>0</v>
      </c>
      <c r="AM1017" s="34">
        <v>13573.47</v>
      </c>
      <c r="AN1017" s="34">
        <v>13573.47</v>
      </c>
      <c r="AO1017" s="34">
        <v>64738.475768000004</v>
      </c>
      <c r="AP1017" s="34">
        <v>51165.005768000003</v>
      </c>
      <c r="AQ1017" s="34">
        <v>13573.470000000001</v>
      </c>
      <c r="AR1017" s="34">
        <v>7783</v>
      </c>
      <c r="AS1017" s="34">
        <v>0</v>
      </c>
    </row>
    <row r="1018" spans="2:45" s="1" customFormat="1" ht="12.75" x14ac:dyDescent="0.2">
      <c r="B1018" s="31" t="s">
        <v>3798</v>
      </c>
      <c r="C1018" s="32" t="s">
        <v>1253</v>
      </c>
      <c r="D1018" s="31" t="s">
        <v>1254</v>
      </c>
      <c r="E1018" s="31" t="s">
        <v>13</v>
      </c>
      <c r="F1018" s="31" t="s">
        <v>11</v>
      </c>
      <c r="G1018" s="31" t="s">
        <v>18</v>
      </c>
      <c r="H1018" s="31" t="s">
        <v>36</v>
      </c>
      <c r="I1018" s="31" t="s">
        <v>10</v>
      </c>
      <c r="J1018" s="31" t="s">
        <v>12</v>
      </c>
      <c r="K1018" s="31" t="s">
        <v>1255</v>
      </c>
      <c r="L1018" s="33">
        <v>2832</v>
      </c>
      <c r="M1018" s="150">
        <v>50010.050616</v>
      </c>
      <c r="N1018" s="34">
        <v>-59716</v>
      </c>
      <c r="O1018" s="34">
        <v>0</v>
      </c>
      <c r="P1018" s="30">
        <v>21010.930615999998</v>
      </c>
      <c r="Q1018" s="35">
        <v>4982.2437829999999</v>
      </c>
      <c r="R1018" s="36">
        <v>0</v>
      </c>
      <c r="S1018" s="36">
        <v>3622.249979429962</v>
      </c>
      <c r="T1018" s="36">
        <v>2041.750020570038</v>
      </c>
      <c r="U1018" s="37">
        <v>5664.0305431383058</v>
      </c>
      <c r="V1018" s="38">
        <v>10646.274326138306</v>
      </c>
      <c r="W1018" s="34">
        <v>31657.204942138305</v>
      </c>
      <c r="X1018" s="34">
        <v>6791.7187114299668</v>
      </c>
      <c r="Y1018" s="33">
        <v>24865.486230708339</v>
      </c>
      <c r="Z1018" s="144">
        <v>0</v>
      </c>
      <c r="AA1018" s="34">
        <v>2853.5872797236966</v>
      </c>
      <c r="AB1018" s="34">
        <v>16924.54384614731</v>
      </c>
      <c r="AC1018" s="34">
        <v>11870.93</v>
      </c>
      <c r="AD1018" s="34">
        <v>1413.456856</v>
      </c>
      <c r="AE1018" s="34">
        <v>0</v>
      </c>
      <c r="AF1018" s="34">
        <v>33062.517981871002</v>
      </c>
      <c r="AG1018" s="136">
        <v>18267</v>
      </c>
      <c r="AH1018" s="34">
        <v>36528.879999999997</v>
      </c>
      <c r="AI1018" s="34">
        <v>0</v>
      </c>
      <c r="AJ1018" s="34">
        <v>4838.8</v>
      </c>
      <c r="AK1018" s="34">
        <v>4838.8</v>
      </c>
      <c r="AL1018" s="34">
        <v>18267</v>
      </c>
      <c r="AM1018" s="34">
        <v>31690.079999999998</v>
      </c>
      <c r="AN1018" s="34">
        <v>13423.079999999998</v>
      </c>
      <c r="AO1018" s="34">
        <v>21010.930615999998</v>
      </c>
      <c r="AP1018" s="34">
        <v>2749.0506160000004</v>
      </c>
      <c r="AQ1018" s="34">
        <v>18261.879999999997</v>
      </c>
      <c r="AR1018" s="34">
        <v>-83441</v>
      </c>
      <c r="AS1018" s="34">
        <v>23725</v>
      </c>
    </row>
    <row r="1019" spans="2:45" s="1" customFormat="1" ht="12.75" x14ac:dyDescent="0.2">
      <c r="B1019" s="31" t="s">
        <v>3798</v>
      </c>
      <c r="C1019" s="32" t="s">
        <v>3263</v>
      </c>
      <c r="D1019" s="31" t="s">
        <v>3264</v>
      </c>
      <c r="E1019" s="31" t="s">
        <v>13</v>
      </c>
      <c r="F1019" s="31" t="s">
        <v>11</v>
      </c>
      <c r="G1019" s="31" t="s">
        <v>18</v>
      </c>
      <c r="H1019" s="31" t="s">
        <v>36</v>
      </c>
      <c r="I1019" s="31" t="s">
        <v>10</v>
      </c>
      <c r="J1019" s="31" t="s">
        <v>12</v>
      </c>
      <c r="K1019" s="31" t="s">
        <v>3265</v>
      </c>
      <c r="L1019" s="33">
        <v>1939</v>
      </c>
      <c r="M1019" s="150">
        <v>71246.050787999993</v>
      </c>
      <c r="N1019" s="34">
        <v>-2491</v>
      </c>
      <c r="O1019" s="34">
        <v>0</v>
      </c>
      <c r="P1019" s="30">
        <v>59240.460787999997</v>
      </c>
      <c r="Q1019" s="35">
        <v>4033.9201910000002</v>
      </c>
      <c r="R1019" s="36">
        <v>0</v>
      </c>
      <c r="S1019" s="36">
        <v>2294.7538640008811</v>
      </c>
      <c r="T1019" s="36">
        <v>1583.2461359991189</v>
      </c>
      <c r="U1019" s="37">
        <v>3878.0209121275334</v>
      </c>
      <c r="V1019" s="38">
        <v>7911.941103127534</v>
      </c>
      <c r="W1019" s="34">
        <v>67152.401891127534</v>
      </c>
      <c r="X1019" s="34">
        <v>4302.6634950008884</v>
      </c>
      <c r="Y1019" s="33">
        <v>62849.738396126646</v>
      </c>
      <c r="Z1019" s="144">
        <v>0</v>
      </c>
      <c r="AA1019" s="34">
        <v>2466.072728201636</v>
      </c>
      <c r="AB1019" s="34">
        <v>6583.7691773661209</v>
      </c>
      <c r="AC1019" s="34">
        <v>8127.73</v>
      </c>
      <c r="AD1019" s="34">
        <v>428.20033341250002</v>
      </c>
      <c r="AE1019" s="34">
        <v>0</v>
      </c>
      <c r="AF1019" s="34">
        <v>17605.772238980255</v>
      </c>
      <c r="AG1019" s="136">
        <v>13286</v>
      </c>
      <c r="AH1019" s="34">
        <v>23165.41</v>
      </c>
      <c r="AI1019" s="34">
        <v>0</v>
      </c>
      <c r="AJ1019" s="34">
        <v>1468</v>
      </c>
      <c r="AK1019" s="34">
        <v>1468</v>
      </c>
      <c r="AL1019" s="34">
        <v>13286</v>
      </c>
      <c r="AM1019" s="34">
        <v>21697.41</v>
      </c>
      <c r="AN1019" s="34">
        <v>8411.41</v>
      </c>
      <c r="AO1019" s="34">
        <v>59240.460787999997</v>
      </c>
      <c r="AP1019" s="34">
        <v>49361.050787999993</v>
      </c>
      <c r="AQ1019" s="34">
        <v>9879.4100000000035</v>
      </c>
      <c r="AR1019" s="34">
        <v>-2491</v>
      </c>
      <c r="AS1019" s="34">
        <v>0</v>
      </c>
    </row>
    <row r="1020" spans="2:45" s="1" customFormat="1" ht="12.75" x14ac:dyDescent="0.2">
      <c r="B1020" s="31" t="s">
        <v>3798</v>
      </c>
      <c r="C1020" s="32" t="s">
        <v>1761</v>
      </c>
      <c r="D1020" s="31" t="s">
        <v>1762</v>
      </c>
      <c r="E1020" s="31" t="s">
        <v>13</v>
      </c>
      <c r="F1020" s="31" t="s">
        <v>11</v>
      </c>
      <c r="G1020" s="31" t="s">
        <v>18</v>
      </c>
      <c r="H1020" s="31" t="s">
        <v>36</v>
      </c>
      <c r="I1020" s="31" t="s">
        <v>10</v>
      </c>
      <c r="J1020" s="31" t="s">
        <v>12</v>
      </c>
      <c r="K1020" s="31" t="s">
        <v>1763</v>
      </c>
      <c r="L1020" s="33">
        <v>1061</v>
      </c>
      <c r="M1020" s="150">
        <v>46565.822935000004</v>
      </c>
      <c r="N1020" s="34">
        <v>-2215.5</v>
      </c>
      <c r="O1020" s="34">
        <v>776.68053589275576</v>
      </c>
      <c r="P1020" s="30">
        <v>39335.412935</v>
      </c>
      <c r="Q1020" s="35">
        <v>3426.5477510000001</v>
      </c>
      <c r="R1020" s="36">
        <v>0</v>
      </c>
      <c r="S1020" s="36">
        <v>843.13816800032384</v>
      </c>
      <c r="T1020" s="36">
        <v>1278.8618319996763</v>
      </c>
      <c r="U1020" s="37">
        <v>2122.0114428918578</v>
      </c>
      <c r="V1020" s="38">
        <v>5548.5591938918578</v>
      </c>
      <c r="W1020" s="34">
        <v>44883.972128891859</v>
      </c>
      <c r="X1020" s="34">
        <v>1580.8840650003258</v>
      </c>
      <c r="Y1020" s="33">
        <v>43303.088063891533</v>
      </c>
      <c r="Z1020" s="144">
        <v>0</v>
      </c>
      <c r="AA1020" s="34">
        <v>3218.517018797038</v>
      </c>
      <c r="AB1020" s="34">
        <v>4672.6524333032758</v>
      </c>
      <c r="AC1020" s="34">
        <v>8586.630000000001</v>
      </c>
      <c r="AD1020" s="34">
        <v>433</v>
      </c>
      <c r="AE1020" s="34">
        <v>536.09</v>
      </c>
      <c r="AF1020" s="34">
        <v>17446.889452100313</v>
      </c>
      <c r="AG1020" s="136">
        <v>4739</v>
      </c>
      <c r="AH1020" s="34">
        <v>12906.09</v>
      </c>
      <c r="AI1020" s="34">
        <v>0</v>
      </c>
      <c r="AJ1020" s="34">
        <v>1033.5</v>
      </c>
      <c r="AK1020" s="34">
        <v>1033.5</v>
      </c>
      <c r="AL1020" s="34">
        <v>4739</v>
      </c>
      <c r="AM1020" s="34">
        <v>11872.59</v>
      </c>
      <c r="AN1020" s="34">
        <v>7133.59</v>
      </c>
      <c r="AO1020" s="34">
        <v>39335.412935</v>
      </c>
      <c r="AP1020" s="34">
        <v>31168.322935</v>
      </c>
      <c r="AQ1020" s="34">
        <v>8167.0899999999965</v>
      </c>
      <c r="AR1020" s="34">
        <v>-20463</v>
      </c>
      <c r="AS1020" s="34">
        <v>18247.5</v>
      </c>
    </row>
    <row r="1021" spans="2:45" s="1" customFormat="1" ht="12.75" x14ac:dyDescent="0.2">
      <c r="B1021" s="31" t="s">
        <v>3798</v>
      </c>
      <c r="C1021" s="32" t="s">
        <v>492</v>
      </c>
      <c r="D1021" s="31" t="s">
        <v>493</v>
      </c>
      <c r="E1021" s="31" t="s">
        <v>13</v>
      </c>
      <c r="F1021" s="31" t="s">
        <v>11</v>
      </c>
      <c r="G1021" s="31" t="s">
        <v>18</v>
      </c>
      <c r="H1021" s="31" t="s">
        <v>36</v>
      </c>
      <c r="I1021" s="31" t="s">
        <v>10</v>
      </c>
      <c r="J1021" s="31" t="s">
        <v>12</v>
      </c>
      <c r="K1021" s="31" t="s">
        <v>494</v>
      </c>
      <c r="L1021" s="33">
        <v>3998</v>
      </c>
      <c r="M1021" s="150">
        <v>150217.39879200002</v>
      </c>
      <c r="N1021" s="34">
        <v>-113716</v>
      </c>
      <c r="O1021" s="34">
        <v>60894.79328083343</v>
      </c>
      <c r="P1021" s="30">
        <v>140746.19879200001</v>
      </c>
      <c r="Q1021" s="35">
        <v>8990.3534359999994</v>
      </c>
      <c r="R1021" s="36">
        <v>0</v>
      </c>
      <c r="S1021" s="36">
        <v>4810.2134422875615</v>
      </c>
      <c r="T1021" s="36">
        <v>3185.7865577124385</v>
      </c>
      <c r="U1021" s="37">
        <v>7996.043118455842</v>
      </c>
      <c r="V1021" s="38">
        <v>16986.396554455841</v>
      </c>
      <c r="W1021" s="34">
        <v>157732.59534645584</v>
      </c>
      <c r="X1021" s="34">
        <v>9019.1502042875218</v>
      </c>
      <c r="Y1021" s="33">
        <v>148713.44514216832</v>
      </c>
      <c r="Z1021" s="144">
        <v>0</v>
      </c>
      <c r="AA1021" s="34">
        <v>7914.8694396305245</v>
      </c>
      <c r="AB1021" s="34">
        <v>26224.538692627109</v>
      </c>
      <c r="AC1021" s="34">
        <v>16758.47</v>
      </c>
      <c r="AD1021" s="34">
        <v>2517.7803299999996</v>
      </c>
      <c r="AE1021" s="34">
        <v>231.25</v>
      </c>
      <c r="AF1021" s="34">
        <v>53646.908462257634</v>
      </c>
      <c r="AG1021" s="136">
        <v>154680</v>
      </c>
      <c r="AH1021" s="34">
        <v>160226.79999999999</v>
      </c>
      <c r="AI1021" s="34">
        <v>0</v>
      </c>
      <c r="AJ1021" s="34">
        <v>5546.8</v>
      </c>
      <c r="AK1021" s="34">
        <v>5546.8</v>
      </c>
      <c r="AL1021" s="34">
        <v>154680</v>
      </c>
      <c r="AM1021" s="34">
        <v>154680</v>
      </c>
      <c r="AN1021" s="34">
        <v>0</v>
      </c>
      <c r="AO1021" s="34">
        <v>140746.19879200001</v>
      </c>
      <c r="AP1021" s="34">
        <v>135199.39879200002</v>
      </c>
      <c r="AQ1021" s="34">
        <v>5546.7999999999884</v>
      </c>
      <c r="AR1021" s="34">
        <v>-113716</v>
      </c>
      <c r="AS1021" s="34">
        <v>0</v>
      </c>
    </row>
    <row r="1022" spans="2:45" s="1" customFormat="1" ht="12.75" x14ac:dyDescent="0.2">
      <c r="B1022" s="31" t="s">
        <v>3798</v>
      </c>
      <c r="C1022" s="32" t="s">
        <v>234</v>
      </c>
      <c r="D1022" s="31" t="s">
        <v>235</v>
      </c>
      <c r="E1022" s="31" t="s">
        <v>13</v>
      </c>
      <c r="F1022" s="31" t="s">
        <v>11</v>
      </c>
      <c r="G1022" s="31" t="s">
        <v>18</v>
      </c>
      <c r="H1022" s="31" t="s">
        <v>36</v>
      </c>
      <c r="I1022" s="31" t="s">
        <v>10</v>
      </c>
      <c r="J1022" s="31" t="s">
        <v>12</v>
      </c>
      <c r="K1022" s="31" t="s">
        <v>236</v>
      </c>
      <c r="L1022" s="33">
        <v>3500</v>
      </c>
      <c r="M1022" s="150">
        <v>228695.55166200001</v>
      </c>
      <c r="N1022" s="34">
        <v>-89767</v>
      </c>
      <c r="O1022" s="34">
        <v>63742.512523346893</v>
      </c>
      <c r="P1022" s="30">
        <v>168460.55166200001</v>
      </c>
      <c r="Q1022" s="35">
        <v>18397.017177000002</v>
      </c>
      <c r="R1022" s="36">
        <v>0</v>
      </c>
      <c r="S1022" s="36">
        <v>8525.9663942889874</v>
      </c>
      <c r="T1022" s="36">
        <v>-82.466803116347364</v>
      </c>
      <c r="U1022" s="37">
        <v>8443.545122771473</v>
      </c>
      <c r="V1022" s="38">
        <v>26840.562299771474</v>
      </c>
      <c r="W1022" s="34">
        <v>195301.11396177148</v>
      </c>
      <c r="X1022" s="34">
        <v>15986.186989288981</v>
      </c>
      <c r="Y1022" s="33">
        <v>179314.9269724825</v>
      </c>
      <c r="Z1022" s="144">
        <v>0</v>
      </c>
      <c r="AA1022" s="34">
        <v>4676.2316574702345</v>
      </c>
      <c r="AB1022" s="34">
        <v>27802.523901723296</v>
      </c>
      <c r="AC1022" s="34">
        <v>14671</v>
      </c>
      <c r="AD1022" s="34">
        <v>1113</v>
      </c>
      <c r="AE1022" s="34">
        <v>0</v>
      </c>
      <c r="AF1022" s="34">
        <v>48262.755559193531</v>
      </c>
      <c r="AG1022" s="136">
        <v>77682</v>
      </c>
      <c r="AH1022" s="34">
        <v>77682</v>
      </c>
      <c r="AI1022" s="34">
        <v>6010</v>
      </c>
      <c r="AJ1022" s="34">
        <v>6010</v>
      </c>
      <c r="AK1022" s="34">
        <v>0</v>
      </c>
      <c r="AL1022" s="34">
        <v>71672</v>
      </c>
      <c r="AM1022" s="34">
        <v>71672</v>
      </c>
      <c r="AN1022" s="34">
        <v>0</v>
      </c>
      <c r="AO1022" s="34">
        <v>168460.55166200001</v>
      </c>
      <c r="AP1022" s="34">
        <v>168460.55166200001</v>
      </c>
      <c r="AQ1022" s="34">
        <v>0</v>
      </c>
      <c r="AR1022" s="34">
        <v>-89767</v>
      </c>
      <c r="AS1022" s="34">
        <v>0</v>
      </c>
    </row>
    <row r="1023" spans="2:45" s="1" customFormat="1" ht="12.75" x14ac:dyDescent="0.2">
      <c r="B1023" s="31" t="s">
        <v>3798</v>
      </c>
      <c r="C1023" s="32" t="s">
        <v>2819</v>
      </c>
      <c r="D1023" s="31" t="s">
        <v>2820</v>
      </c>
      <c r="E1023" s="31" t="s">
        <v>13</v>
      </c>
      <c r="F1023" s="31" t="s">
        <v>11</v>
      </c>
      <c r="G1023" s="31" t="s">
        <v>18</v>
      </c>
      <c r="H1023" s="31" t="s">
        <v>36</v>
      </c>
      <c r="I1023" s="31" t="s">
        <v>10</v>
      </c>
      <c r="J1023" s="31" t="s">
        <v>12</v>
      </c>
      <c r="K1023" s="31" t="s">
        <v>2821</v>
      </c>
      <c r="L1023" s="33">
        <v>1002</v>
      </c>
      <c r="M1023" s="150">
        <v>33687.409476000001</v>
      </c>
      <c r="N1023" s="34">
        <v>-17948</v>
      </c>
      <c r="O1023" s="34">
        <v>10426.179138438783</v>
      </c>
      <c r="P1023" s="30">
        <v>9243.5304236000011</v>
      </c>
      <c r="Q1023" s="35">
        <v>2075.4907979999998</v>
      </c>
      <c r="R1023" s="36">
        <v>0</v>
      </c>
      <c r="S1023" s="36">
        <v>1397.3375085719649</v>
      </c>
      <c r="T1023" s="36">
        <v>606.66249142803508</v>
      </c>
      <c r="U1023" s="37">
        <v>2004.0108065764766</v>
      </c>
      <c r="V1023" s="38">
        <v>4079.5016045764764</v>
      </c>
      <c r="W1023" s="34">
        <v>13323.032028176478</v>
      </c>
      <c r="X1023" s="34">
        <v>2949.8360654107491</v>
      </c>
      <c r="Y1023" s="33">
        <v>10373.195962765729</v>
      </c>
      <c r="Z1023" s="144">
        <v>0</v>
      </c>
      <c r="AA1023" s="34">
        <v>1264.1099470347524</v>
      </c>
      <c r="AB1023" s="34">
        <v>4476.7777644965026</v>
      </c>
      <c r="AC1023" s="34">
        <v>4200.1000000000004</v>
      </c>
      <c r="AD1023" s="34">
        <v>0</v>
      </c>
      <c r="AE1023" s="34">
        <v>0</v>
      </c>
      <c r="AF1023" s="34">
        <v>9940.9877115312556</v>
      </c>
      <c r="AG1023" s="136">
        <v>7859</v>
      </c>
      <c r="AH1023" s="34">
        <v>14581.1209476</v>
      </c>
      <c r="AI1023" s="34">
        <v>0</v>
      </c>
      <c r="AJ1023" s="34">
        <v>3368.7409476000003</v>
      </c>
      <c r="AK1023" s="34">
        <v>3368.7409476000003</v>
      </c>
      <c r="AL1023" s="34">
        <v>7859</v>
      </c>
      <c r="AM1023" s="34">
        <v>11212.38</v>
      </c>
      <c r="AN1023" s="34">
        <v>3353.3799999999992</v>
      </c>
      <c r="AO1023" s="34">
        <v>9243.5304236000011</v>
      </c>
      <c r="AP1023" s="34">
        <v>2521.4094760000016</v>
      </c>
      <c r="AQ1023" s="34">
        <v>6722.1209476000004</v>
      </c>
      <c r="AR1023" s="34">
        <v>-17948</v>
      </c>
      <c r="AS1023" s="34">
        <v>0</v>
      </c>
    </row>
    <row r="1024" spans="2:45" s="1" customFormat="1" ht="12.75" x14ac:dyDescent="0.2">
      <c r="B1024" s="31" t="s">
        <v>3798</v>
      </c>
      <c r="C1024" s="32" t="s">
        <v>1022</v>
      </c>
      <c r="D1024" s="31" t="s">
        <v>1023</v>
      </c>
      <c r="E1024" s="31" t="s">
        <v>13</v>
      </c>
      <c r="F1024" s="31" t="s">
        <v>11</v>
      </c>
      <c r="G1024" s="31" t="s">
        <v>18</v>
      </c>
      <c r="H1024" s="31" t="s">
        <v>36</v>
      </c>
      <c r="I1024" s="31" t="s">
        <v>10</v>
      </c>
      <c r="J1024" s="31" t="s">
        <v>12</v>
      </c>
      <c r="K1024" s="31" t="s">
        <v>1024</v>
      </c>
      <c r="L1024" s="33">
        <v>4613</v>
      </c>
      <c r="M1024" s="150">
        <v>181431.28335300001</v>
      </c>
      <c r="N1024" s="34">
        <v>-108316.8</v>
      </c>
      <c r="O1024" s="34">
        <v>70791.341988406013</v>
      </c>
      <c r="P1024" s="30">
        <v>97845.283353000006</v>
      </c>
      <c r="Q1024" s="35">
        <v>11650.126424</v>
      </c>
      <c r="R1024" s="36">
        <v>0</v>
      </c>
      <c r="S1024" s="36">
        <v>6144.6992148595036</v>
      </c>
      <c r="T1024" s="36">
        <v>3081.3007851404964</v>
      </c>
      <c r="U1024" s="37">
        <v>9226.0497512348174</v>
      </c>
      <c r="V1024" s="38">
        <v>20876.176175234817</v>
      </c>
      <c r="W1024" s="34">
        <v>118721.45952823482</v>
      </c>
      <c r="X1024" s="34">
        <v>11521.311027859483</v>
      </c>
      <c r="Y1024" s="33">
        <v>107200.14850037533</v>
      </c>
      <c r="Z1024" s="144">
        <v>0</v>
      </c>
      <c r="AA1024" s="34">
        <v>8677.9841634294571</v>
      </c>
      <c r="AB1024" s="34">
        <v>48216.042581913018</v>
      </c>
      <c r="AC1024" s="34">
        <v>19336.37</v>
      </c>
      <c r="AD1024" s="34">
        <v>5159.8297167000019</v>
      </c>
      <c r="AE1024" s="34">
        <v>776.04</v>
      </c>
      <c r="AF1024" s="34">
        <v>82166.266462042462</v>
      </c>
      <c r="AG1024" s="136">
        <v>54640</v>
      </c>
      <c r="AH1024" s="34">
        <v>69549.8</v>
      </c>
      <c r="AI1024" s="34">
        <v>0</v>
      </c>
      <c r="AJ1024" s="34">
        <v>14909.800000000001</v>
      </c>
      <c r="AK1024" s="34">
        <v>14909.800000000001</v>
      </c>
      <c r="AL1024" s="34">
        <v>54640</v>
      </c>
      <c r="AM1024" s="34">
        <v>54640</v>
      </c>
      <c r="AN1024" s="34">
        <v>0</v>
      </c>
      <c r="AO1024" s="34">
        <v>97845.283353000006</v>
      </c>
      <c r="AP1024" s="34">
        <v>82935.483353000003</v>
      </c>
      <c r="AQ1024" s="34">
        <v>14909.800000000003</v>
      </c>
      <c r="AR1024" s="34">
        <v>-119556</v>
      </c>
      <c r="AS1024" s="34">
        <v>11239.199999999997</v>
      </c>
    </row>
    <row r="1025" spans="2:45" s="1" customFormat="1" ht="12.75" x14ac:dyDescent="0.2">
      <c r="B1025" s="31" t="s">
        <v>3798</v>
      </c>
      <c r="C1025" s="32" t="s">
        <v>1943</v>
      </c>
      <c r="D1025" s="31" t="s">
        <v>1944</v>
      </c>
      <c r="E1025" s="31" t="s">
        <v>13</v>
      </c>
      <c r="F1025" s="31" t="s">
        <v>11</v>
      </c>
      <c r="G1025" s="31" t="s">
        <v>18</v>
      </c>
      <c r="H1025" s="31" t="s">
        <v>36</v>
      </c>
      <c r="I1025" s="31" t="s">
        <v>10</v>
      </c>
      <c r="J1025" s="31" t="s">
        <v>21</v>
      </c>
      <c r="K1025" s="31" t="s">
        <v>1945</v>
      </c>
      <c r="L1025" s="33">
        <v>15102</v>
      </c>
      <c r="M1025" s="150">
        <v>296473.59195699997</v>
      </c>
      <c r="N1025" s="34">
        <v>154709</v>
      </c>
      <c r="O1025" s="34">
        <v>0</v>
      </c>
      <c r="P1025" s="30">
        <v>247440.13195699989</v>
      </c>
      <c r="Q1025" s="35">
        <v>13432.106544</v>
      </c>
      <c r="R1025" s="36">
        <v>0</v>
      </c>
      <c r="S1025" s="36">
        <v>15242.103938291568</v>
      </c>
      <c r="T1025" s="36">
        <v>14961.896061708432</v>
      </c>
      <c r="U1025" s="37">
        <v>30204.162875167614</v>
      </c>
      <c r="V1025" s="38">
        <v>43636.269419167613</v>
      </c>
      <c r="W1025" s="34">
        <v>291076.40137616749</v>
      </c>
      <c r="X1025" s="34">
        <v>28578.944884291559</v>
      </c>
      <c r="Y1025" s="33">
        <v>262497.45649187593</v>
      </c>
      <c r="Z1025" s="144">
        <v>0</v>
      </c>
      <c r="AA1025" s="34">
        <v>33418.637469544257</v>
      </c>
      <c r="AB1025" s="34">
        <v>79490.34845715719</v>
      </c>
      <c r="AC1025" s="34">
        <v>63303.25</v>
      </c>
      <c r="AD1025" s="34">
        <v>10746.990000000002</v>
      </c>
      <c r="AE1025" s="34">
        <v>632.79</v>
      </c>
      <c r="AF1025" s="34">
        <v>187592.01592670145</v>
      </c>
      <c r="AG1025" s="136">
        <v>37748</v>
      </c>
      <c r="AH1025" s="34">
        <v>170199.53999999998</v>
      </c>
      <c r="AI1025" s="34">
        <v>0</v>
      </c>
      <c r="AJ1025" s="34">
        <v>0</v>
      </c>
      <c r="AK1025" s="34">
        <v>0</v>
      </c>
      <c r="AL1025" s="34">
        <v>37748</v>
      </c>
      <c r="AM1025" s="34">
        <v>170199.53999999998</v>
      </c>
      <c r="AN1025" s="34">
        <v>132451.53999999998</v>
      </c>
      <c r="AO1025" s="34">
        <v>247440.13195699989</v>
      </c>
      <c r="AP1025" s="34">
        <v>114988.59195699991</v>
      </c>
      <c r="AQ1025" s="34">
        <v>132451.53999999998</v>
      </c>
      <c r="AR1025" s="34">
        <v>33256</v>
      </c>
      <c r="AS1025" s="34">
        <v>121453</v>
      </c>
    </row>
    <row r="1026" spans="2:45" s="1" customFormat="1" ht="12.75" x14ac:dyDescent="0.2">
      <c r="B1026" s="31" t="s">
        <v>3798</v>
      </c>
      <c r="C1026" s="32" t="s">
        <v>2795</v>
      </c>
      <c r="D1026" s="31" t="s">
        <v>2796</v>
      </c>
      <c r="E1026" s="31" t="s">
        <v>13</v>
      </c>
      <c r="F1026" s="31" t="s">
        <v>11</v>
      </c>
      <c r="G1026" s="31" t="s">
        <v>18</v>
      </c>
      <c r="H1026" s="31" t="s">
        <v>36</v>
      </c>
      <c r="I1026" s="31" t="s">
        <v>10</v>
      </c>
      <c r="J1026" s="31" t="s">
        <v>12</v>
      </c>
      <c r="K1026" s="31" t="s">
        <v>2797</v>
      </c>
      <c r="L1026" s="33">
        <v>1149</v>
      </c>
      <c r="M1026" s="150">
        <v>41532.292954999997</v>
      </c>
      <c r="N1026" s="34">
        <v>-23226</v>
      </c>
      <c r="O1026" s="34">
        <v>18201.225938844615</v>
      </c>
      <c r="P1026" s="30">
        <v>2888.832250499996</v>
      </c>
      <c r="Q1026" s="35">
        <v>2754.1874939999998</v>
      </c>
      <c r="R1026" s="36">
        <v>0</v>
      </c>
      <c r="S1026" s="36">
        <v>1429.9274148576919</v>
      </c>
      <c r="T1026" s="36">
        <v>11533.962693842781</v>
      </c>
      <c r="U1026" s="37">
        <v>12963.960016519783</v>
      </c>
      <c r="V1026" s="38">
        <v>15718.147510519782</v>
      </c>
      <c r="W1026" s="34">
        <v>18606.979761019778</v>
      </c>
      <c r="X1026" s="34">
        <v>16490.506585202311</v>
      </c>
      <c r="Y1026" s="33">
        <v>2116.4731758174676</v>
      </c>
      <c r="Z1026" s="144">
        <v>0</v>
      </c>
      <c r="AA1026" s="34">
        <v>1143.3694031529194</v>
      </c>
      <c r="AB1026" s="34">
        <v>10522.133923460035</v>
      </c>
      <c r="AC1026" s="34">
        <v>6893.3099999999995</v>
      </c>
      <c r="AD1026" s="34">
        <v>353</v>
      </c>
      <c r="AE1026" s="34">
        <v>0</v>
      </c>
      <c r="AF1026" s="34">
        <v>18911.813326612952</v>
      </c>
      <c r="AG1026" s="136">
        <v>10050</v>
      </c>
      <c r="AH1026" s="34">
        <v>17010.539295499999</v>
      </c>
      <c r="AI1026" s="34">
        <v>0</v>
      </c>
      <c r="AJ1026" s="34">
        <v>4153.2292955000003</v>
      </c>
      <c r="AK1026" s="34">
        <v>4153.2292955000003</v>
      </c>
      <c r="AL1026" s="34">
        <v>10050</v>
      </c>
      <c r="AM1026" s="34">
        <v>12857.31</v>
      </c>
      <c r="AN1026" s="34">
        <v>2807.3099999999995</v>
      </c>
      <c r="AO1026" s="34">
        <v>2888.832250499996</v>
      </c>
      <c r="AP1026" s="34">
        <v>-4071.7070450000037</v>
      </c>
      <c r="AQ1026" s="34">
        <v>6960.5392954999988</v>
      </c>
      <c r="AR1026" s="34">
        <v>-23226</v>
      </c>
      <c r="AS1026" s="34">
        <v>0</v>
      </c>
    </row>
    <row r="1027" spans="2:45" s="1" customFormat="1" ht="12.75" x14ac:dyDescent="0.2">
      <c r="B1027" s="31" t="s">
        <v>3798</v>
      </c>
      <c r="C1027" s="32" t="s">
        <v>995</v>
      </c>
      <c r="D1027" s="31" t="s">
        <v>996</v>
      </c>
      <c r="E1027" s="31" t="s">
        <v>13</v>
      </c>
      <c r="F1027" s="31" t="s">
        <v>11</v>
      </c>
      <c r="G1027" s="31" t="s">
        <v>18</v>
      </c>
      <c r="H1027" s="31" t="s">
        <v>36</v>
      </c>
      <c r="I1027" s="31" t="s">
        <v>10</v>
      </c>
      <c r="J1027" s="31" t="s">
        <v>12</v>
      </c>
      <c r="K1027" s="31" t="s">
        <v>997</v>
      </c>
      <c r="L1027" s="33">
        <v>1203</v>
      </c>
      <c r="M1027" s="150">
        <v>47403.155529000003</v>
      </c>
      <c r="N1027" s="34">
        <v>-30243</v>
      </c>
      <c r="O1027" s="34">
        <v>12682.127428583544</v>
      </c>
      <c r="P1027" s="30">
        <v>22950.955528999999</v>
      </c>
      <c r="Q1027" s="35">
        <v>3217.1954959999998</v>
      </c>
      <c r="R1027" s="36">
        <v>0</v>
      </c>
      <c r="S1027" s="36">
        <v>2154.0536674293985</v>
      </c>
      <c r="T1027" s="36">
        <v>251.9463325706015</v>
      </c>
      <c r="U1027" s="37">
        <v>2406.0129743627758</v>
      </c>
      <c r="V1027" s="38">
        <v>5623.2084703627752</v>
      </c>
      <c r="W1027" s="34">
        <v>28574.163999362776</v>
      </c>
      <c r="X1027" s="34">
        <v>4038.8506264293974</v>
      </c>
      <c r="Y1027" s="33">
        <v>24535.313372933379</v>
      </c>
      <c r="Z1027" s="144">
        <v>0</v>
      </c>
      <c r="AA1027" s="34">
        <v>1056.4129946085168</v>
      </c>
      <c r="AB1027" s="34">
        <v>7892.3095289173671</v>
      </c>
      <c r="AC1027" s="34">
        <v>5042.63</v>
      </c>
      <c r="AD1027" s="34">
        <v>414.5</v>
      </c>
      <c r="AE1027" s="34">
        <v>546.87</v>
      </c>
      <c r="AF1027" s="34">
        <v>14952.722523525887</v>
      </c>
      <c r="AG1027" s="136">
        <v>24955</v>
      </c>
      <c r="AH1027" s="34">
        <v>26873.8</v>
      </c>
      <c r="AI1027" s="34">
        <v>0</v>
      </c>
      <c r="AJ1027" s="34">
        <v>1918.8000000000002</v>
      </c>
      <c r="AK1027" s="34">
        <v>1918.8000000000002</v>
      </c>
      <c r="AL1027" s="34">
        <v>24955</v>
      </c>
      <c r="AM1027" s="34">
        <v>24955</v>
      </c>
      <c r="AN1027" s="34">
        <v>0</v>
      </c>
      <c r="AO1027" s="34">
        <v>22950.955528999999</v>
      </c>
      <c r="AP1027" s="34">
        <v>21032.155529</v>
      </c>
      <c r="AQ1027" s="34">
        <v>1918.7999999999993</v>
      </c>
      <c r="AR1027" s="34">
        <v>-30243</v>
      </c>
      <c r="AS1027" s="34">
        <v>0</v>
      </c>
    </row>
    <row r="1028" spans="2:45" s="1" customFormat="1" ht="12.75" x14ac:dyDescent="0.2">
      <c r="B1028" s="31" t="s">
        <v>3798</v>
      </c>
      <c r="C1028" s="32" t="s">
        <v>1431</v>
      </c>
      <c r="D1028" s="31" t="s">
        <v>1432</v>
      </c>
      <c r="E1028" s="31" t="s">
        <v>13</v>
      </c>
      <c r="F1028" s="31" t="s">
        <v>11</v>
      </c>
      <c r="G1028" s="31" t="s">
        <v>18</v>
      </c>
      <c r="H1028" s="31" t="s">
        <v>36</v>
      </c>
      <c r="I1028" s="31" t="s">
        <v>10</v>
      </c>
      <c r="J1028" s="31" t="s">
        <v>22</v>
      </c>
      <c r="K1028" s="31" t="s">
        <v>1433</v>
      </c>
      <c r="L1028" s="33">
        <v>519</v>
      </c>
      <c r="M1028" s="150">
        <v>28493.515800000005</v>
      </c>
      <c r="N1028" s="34">
        <v>-51745</v>
      </c>
      <c r="O1028" s="34">
        <v>23134.909695193794</v>
      </c>
      <c r="P1028" s="30">
        <v>7435.3158000000076</v>
      </c>
      <c r="Q1028" s="35">
        <v>1684.217766</v>
      </c>
      <c r="R1028" s="36">
        <v>0</v>
      </c>
      <c r="S1028" s="36">
        <v>686.05350857169208</v>
      </c>
      <c r="T1028" s="36">
        <v>12096.822435753636</v>
      </c>
      <c r="U1028" s="37">
        <v>12782.944876025171</v>
      </c>
      <c r="V1028" s="38">
        <v>14467.16264202517</v>
      </c>
      <c r="W1028" s="34">
        <v>21902.478442025178</v>
      </c>
      <c r="X1028" s="34">
        <v>15902.023277765478</v>
      </c>
      <c r="Y1028" s="33">
        <v>6000.4551642596998</v>
      </c>
      <c r="Z1028" s="144">
        <v>0</v>
      </c>
      <c r="AA1028" s="34">
        <v>1574.814635813352</v>
      </c>
      <c r="AB1028" s="34">
        <v>3431.2627551013793</v>
      </c>
      <c r="AC1028" s="34">
        <v>2175.5</v>
      </c>
      <c r="AD1028" s="34">
        <v>553.5</v>
      </c>
      <c r="AE1028" s="34">
        <v>0</v>
      </c>
      <c r="AF1028" s="34">
        <v>7735.077390914731</v>
      </c>
      <c r="AG1028" s="136">
        <v>39015</v>
      </c>
      <c r="AH1028" s="34">
        <v>39810.800000000003</v>
      </c>
      <c r="AI1028" s="34">
        <v>0</v>
      </c>
      <c r="AJ1028" s="34">
        <v>795.80000000000007</v>
      </c>
      <c r="AK1028" s="34">
        <v>795.80000000000007</v>
      </c>
      <c r="AL1028" s="34">
        <v>39015</v>
      </c>
      <c r="AM1028" s="34">
        <v>39015</v>
      </c>
      <c r="AN1028" s="34">
        <v>0</v>
      </c>
      <c r="AO1028" s="34">
        <v>7435.3158000000076</v>
      </c>
      <c r="AP1028" s="34">
        <v>6639.5158000000074</v>
      </c>
      <c r="AQ1028" s="34">
        <v>795.79999999999927</v>
      </c>
      <c r="AR1028" s="34">
        <v>-51745</v>
      </c>
      <c r="AS1028" s="34">
        <v>0</v>
      </c>
    </row>
    <row r="1029" spans="2:45" s="1" customFormat="1" ht="12.75" x14ac:dyDescent="0.2">
      <c r="B1029" s="31" t="s">
        <v>3798</v>
      </c>
      <c r="C1029" s="32" t="s">
        <v>2921</v>
      </c>
      <c r="D1029" s="31" t="s">
        <v>2922</v>
      </c>
      <c r="E1029" s="31" t="s">
        <v>13</v>
      </c>
      <c r="F1029" s="31" t="s">
        <v>11</v>
      </c>
      <c r="G1029" s="31" t="s">
        <v>18</v>
      </c>
      <c r="H1029" s="31" t="s">
        <v>36</v>
      </c>
      <c r="I1029" s="31" t="s">
        <v>10</v>
      </c>
      <c r="J1029" s="31" t="s">
        <v>12</v>
      </c>
      <c r="K1029" s="31" t="s">
        <v>2923</v>
      </c>
      <c r="L1029" s="33">
        <v>1026</v>
      </c>
      <c r="M1029" s="150">
        <v>88503.989067000002</v>
      </c>
      <c r="N1029" s="34">
        <v>25634.1</v>
      </c>
      <c r="O1029" s="34">
        <v>0</v>
      </c>
      <c r="P1029" s="30">
        <v>42559.029066999996</v>
      </c>
      <c r="Q1029" s="35">
        <v>560.55706599999996</v>
      </c>
      <c r="R1029" s="36">
        <v>0</v>
      </c>
      <c r="S1029" s="36">
        <v>581.21621485736603</v>
      </c>
      <c r="T1029" s="36">
        <v>1470.7837851426339</v>
      </c>
      <c r="U1029" s="37">
        <v>2052.0110654166319</v>
      </c>
      <c r="V1029" s="38">
        <v>2612.5681314166318</v>
      </c>
      <c r="W1029" s="34">
        <v>45171.597198416624</v>
      </c>
      <c r="X1029" s="34">
        <v>1089.7804028573519</v>
      </c>
      <c r="Y1029" s="33">
        <v>44081.816795559273</v>
      </c>
      <c r="Z1029" s="144">
        <v>0</v>
      </c>
      <c r="AA1029" s="34">
        <v>4178.9440582430461</v>
      </c>
      <c r="AB1029" s="34">
        <v>8067.3048828209121</v>
      </c>
      <c r="AC1029" s="34">
        <v>9506.5999999999985</v>
      </c>
      <c r="AD1029" s="34">
        <v>2646.3135190298299</v>
      </c>
      <c r="AE1029" s="34">
        <v>1881.53</v>
      </c>
      <c r="AF1029" s="34">
        <v>26280.692460093785</v>
      </c>
      <c r="AG1029" s="136">
        <v>10879</v>
      </c>
      <c r="AH1029" s="34">
        <v>11480.939999999999</v>
      </c>
      <c r="AI1029" s="34">
        <v>0</v>
      </c>
      <c r="AJ1029" s="34">
        <v>0</v>
      </c>
      <c r="AK1029" s="34">
        <v>0</v>
      </c>
      <c r="AL1029" s="34">
        <v>10879</v>
      </c>
      <c r="AM1029" s="34">
        <v>11480.939999999999</v>
      </c>
      <c r="AN1029" s="34">
        <v>601.93999999999869</v>
      </c>
      <c r="AO1029" s="34">
        <v>42559.029066999996</v>
      </c>
      <c r="AP1029" s="34">
        <v>41957.089066999994</v>
      </c>
      <c r="AQ1029" s="34">
        <v>601.94000000000233</v>
      </c>
      <c r="AR1029" s="34">
        <v>16588</v>
      </c>
      <c r="AS1029" s="34">
        <v>9046.0999999999985</v>
      </c>
    </row>
    <row r="1030" spans="2:45" s="1" customFormat="1" ht="12.75" x14ac:dyDescent="0.2">
      <c r="B1030" s="31" t="s">
        <v>3798</v>
      </c>
      <c r="C1030" s="32" t="s">
        <v>1979</v>
      </c>
      <c r="D1030" s="31" t="s">
        <v>1980</v>
      </c>
      <c r="E1030" s="31" t="s">
        <v>13</v>
      </c>
      <c r="F1030" s="31" t="s">
        <v>11</v>
      </c>
      <c r="G1030" s="31" t="s">
        <v>18</v>
      </c>
      <c r="H1030" s="31" t="s">
        <v>36</v>
      </c>
      <c r="I1030" s="31" t="s">
        <v>10</v>
      </c>
      <c r="J1030" s="31" t="s">
        <v>21</v>
      </c>
      <c r="K1030" s="31" t="s">
        <v>1981</v>
      </c>
      <c r="L1030" s="33">
        <v>15386</v>
      </c>
      <c r="M1030" s="150">
        <v>716233.49410999997</v>
      </c>
      <c r="N1030" s="34">
        <v>-672243.09</v>
      </c>
      <c r="O1030" s="34">
        <v>293893.75783678127</v>
      </c>
      <c r="P1030" s="30">
        <v>39311.404110000003</v>
      </c>
      <c r="Q1030" s="35">
        <v>49439.956875000003</v>
      </c>
      <c r="R1030" s="36">
        <v>0</v>
      </c>
      <c r="S1030" s="36">
        <v>21553.870952008281</v>
      </c>
      <c r="T1030" s="36">
        <v>186979.76152224053</v>
      </c>
      <c r="U1030" s="37">
        <v>208534.7569925359</v>
      </c>
      <c r="V1030" s="38">
        <v>257974.7138675359</v>
      </c>
      <c r="W1030" s="34">
        <v>297286.11797753593</v>
      </c>
      <c r="X1030" s="34">
        <v>264415.5419697896</v>
      </c>
      <c r="Y1030" s="33">
        <v>32870.576007746335</v>
      </c>
      <c r="Z1030" s="144">
        <v>0</v>
      </c>
      <c r="AA1030" s="34">
        <v>23692.379388488567</v>
      </c>
      <c r="AB1030" s="34">
        <v>192158.04746971669</v>
      </c>
      <c r="AC1030" s="34">
        <v>64493.7</v>
      </c>
      <c r="AD1030" s="34">
        <v>5973.1959887676476</v>
      </c>
      <c r="AE1030" s="34">
        <v>2785.21</v>
      </c>
      <c r="AF1030" s="34">
        <v>289102.53284697293</v>
      </c>
      <c r="AG1030" s="136">
        <v>311227</v>
      </c>
      <c r="AH1030" s="34">
        <v>333501</v>
      </c>
      <c r="AI1030" s="34">
        <v>39008</v>
      </c>
      <c r="AJ1030" s="34">
        <v>61282</v>
      </c>
      <c r="AK1030" s="34">
        <v>22274</v>
      </c>
      <c r="AL1030" s="34">
        <v>272219</v>
      </c>
      <c r="AM1030" s="34">
        <v>272219</v>
      </c>
      <c r="AN1030" s="34">
        <v>0</v>
      </c>
      <c r="AO1030" s="34">
        <v>39311.404110000003</v>
      </c>
      <c r="AP1030" s="34">
        <v>17037.404110000003</v>
      </c>
      <c r="AQ1030" s="34">
        <v>22274</v>
      </c>
      <c r="AR1030" s="34">
        <v>-673293.09</v>
      </c>
      <c r="AS1030" s="34">
        <v>1050</v>
      </c>
    </row>
    <row r="1031" spans="2:45" s="1" customFormat="1" ht="12.75" x14ac:dyDescent="0.2">
      <c r="B1031" s="31" t="s">
        <v>3798</v>
      </c>
      <c r="C1031" s="32" t="s">
        <v>3344</v>
      </c>
      <c r="D1031" s="31" t="s">
        <v>3345</v>
      </c>
      <c r="E1031" s="31" t="s">
        <v>13</v>
      </c>
      <c r="F1031" s="31" t="s">
        <v>11</v>
      </c>
      <c r="G1031" s="31" t="s">
        <v>18</v>
      </c>
      <c r="H1031" s="31" t="s">
        <v>36</v>
      </c>
      <c r="I1031" s="31" t="s">
        <v>10</v>
      </c>
      <c r="J1031" s="31" t="s">
        <v>14</v>
      </c>
      <c r="K1031" s="31" t="s">
        <v>3346</v>
      </c>
      <c r="L1031" s="33">
        <v>8555</v>
      </c>
      <c r="M1031" s="150">
        <v>123601.96599</v>
      </c>
      <c r="N1031" s="34">
        <v>176360</v>
      </c>
      <c r="O1031" s="34">
        <v>0</v>
      </c>
      <c r="P1031" s="30">
        <v>253113.277589</v>
      </c>
      <c r="Q1031" s="35">
        <v>14035.178312</v>
      </c>
      <c r="R1031" s="36">
        <v>0</v>
      </c>
      <c r="S1031" s="36">
        <v>15790.688844577493</v>
      </c>
      <c r="T1031" s="36">
        <v>1319.311155422507</v>
      </c>
      <c r="U1031" s="37">
        <v>17110.092265730298</v>
      </c>
      <c r="V1031" s="38">
        <v>31145.270577730298</v>
      </c>
      <c r="W1031" s="34">
        <v>284258.54816673032</v>
      </c>
      <c r="X1031" s="34">
        <v>29607.541583577462</v>
      </c>
      <c r="Y1031" s="33">
        <v>254651.00658315286</v>
      </c>
      <c r="Z1031" s="144">
        <v>0</v>
      </c>
      <c r="AA1031" s="34">
        <v>11021.600072026351</v>
      </c>
      <c r="AB1031" s="34">
        <v>103013.09744535068</v>
      </c>
      <c r="AC1031" s="34">
        <v>35860.1</v>
      </c>
      <c r="AD1031" s="34">
        <v>577.33093757499989</v>
      </c>
      <c r="AE1031" s="34">
        <v>469.87</v>
      </c>
      <c r="AF1031" s="34">
        <v>150941.99845495203</v>
      </c>
      <c r="AG1031" s="136">
        <v>12000</v>
      </c>
      <c r="AH1031" s="34">
        <v>106405.31159900001</v>
      </c>
      <c r="AI1031" s="34">
        <v>0</v>
      </c>
      <c r="AJ1031" s="34">
        <v>12360.196599000001</v>
      </c>
      <c r="AK1031" s="34">
        <v>12360.196599000001</v>
      </c>
      <c r="AL1031" s="34">
        <v>12000</v>
      </c>
      <c r="AM1031" s="34">
        <v>94045.115000000005</v>
      </c>
      <c r="AN1031" s="34">
        <v>82045.115000000005</v>
      </c>
      <c r="AO1031" s="34">
        <v>253113.277589</v>
      </c>
      <c r="AP1031" s="34">
        <v>158707.96599</v>
      </c>
      <c r="AQ1031" s="34">
        <v>94405.311599000008</v>
      </c>
      <c r="AR1031" s="34">
        <v>-25363</v>
      </c>
      <c r="AS1031" s="34">
        <v>201723</v>
      </c>
    </row>
    <row r="1032" spans="2:45" s="1" customFormat="1" ht="12.75" x14ac:dyDescent="0.2">
      <c r="B1032" s="31" t="s">
        <v>3798</v>
      </c>
      <c r="C1032" s="32" t="s">
        <v>2120</v>
      </c>
      <c r="D1032" s="31" t="s">
        <v>2121</v>
      </c>
      <c r="E1032" s="31" t="s">
        <v>13</v>
      </c>
      <c r="F1032" s="31" t="s">
        <v>11</v>
      </c>
      <c r="G1032" s="31" t="s">
        <v>18</v>
      </c>
      <c r="H1032" s="31" t="s">
        <v>80</v>
      </c>
      <c r="I1032" s="31" t="s">
        <v>10</v>
      </c>
      <c r="J1032" s="31" t="s">
        <v>22</v>
      </c>
      <c r="K1032" s="31" t="s">
        <v>2122</v>
      </c>
      <c r="L1032" s="33">
        <v>406</v>
      </c>
      <c r="M1032" s="150">
        <v>69026.021933999989</v>
      </c>
      <c r="N1032" s="34">
        <v>2433</v>
      </c>
      <c r="O1032" s="34">
        <v>0</v>
      </c>
      <c r="P1032" s="30">
        <v>19500.021933999989</v>
      </c>
      <c r="Q1032" s="35">
        <v>0</v>
      </c>
      <c r="R1032" s="36">
        <v>0</v>
      </c>
      <c r="S1032" s="36">
        <v>0</v>
      </c>
      <c r="T1032" s="36">
        <v>812</v>
      </c>
      <c r="U1032" s="37">
        <v>812.0043787126242</v>
      </c>
      <c r="V1032" s="38">
        <v>812.0043787126242</v>
      </c>
      <c r="W1032" s="34">
        <v>20312.026312712613</v>
      </c>
      <c r="X1032" s="34">
        <v>0</v>
      </c>
      <c r="Y1032" s="33">
        <v>20312.026312712613</v>
      </c>
      <c r="Z1032" s="144">
        <v>0</v>
      </c>
      <c r="AA1032" s="34">
        <v>1216.1951732911311</v>
      </c>
      <c r="AB1032" s="34">
        <v>2349.1453850673001</v>
      </c>
      <c r="AC1032" s="34">
        <v>1701.84</v>
      </c>
      <c r="AD1032" s="34">
        <v>366.12445631831997</v>
      </c>
      <c r="AE1032" s="34">
        <v>538</v>
      </c>
      <c r="AF1032" s="34">
        <v>6171.3050146767509</v>
      </c>
      <c r="AG1032" s="136">
        <v>4035</v>
      </c>
      <c r="AH1032" s="34">
        <v>4035</v>
      </c>
      <c r="AI1032" s="34">
        <v>0</v>
      </c>
      <c r="AJ1032" s="34">
        <v>0</v>
      </c>
      <c r="AK1032" s="34">
        <v>0</v>
      </c>
      <c r="AL1032" s="34">
        <v>4035</v>
      </c>
      <c r="AM1032" s="34">
        <v>4035</v>
      </c>
      <c r="AN1032" s="34">
        <v>0</v>
      </c>
      <c r="AO1032" s="34">
        <v>19500.021933999989</v>
      </c>
      <c r="AP1032" s="34">
        <v>19500.021933999989</v>
      </c>
      <c r="AQ1032" s="34">
        <v>0</v>
      </c>
      <c r="AR1032" s="34">
        <v>2433</v>
      </c>
      <c r="AS1032" s="34">
        <v>0</v>
      </c>
    </row>
    <row r="1033" spans="2:45" s="1" customFormat="1" ht="12.75" x14ac:dyDescent="0.2">
      <c r="B1033" s="31" t="s">
        <v>3798</v>
      </c>
      <c r="C1033" s="32" t="s">
        <v>2555</v>
      </c>
      <c r="D1033" s="31" t="s">
        <v>2556</v>
      </c>
      <c r="E1033" s="31" t="s">
        <v>13</v>
      </c>
      <c r="F1033" s="31" t="s">
        <v>11</v>
      </c>
      <c r="G1033" s="31" t="s">
        <v>18</v>
      </c>
      <c r="H1033" s="31" t="s">
        <v>80</v>
      </c>
      <c r="I1033" s="31" t="s">
        <v>10</v>
      </c>
      <c r="J1033" s="31" t="s">
        <v>22</v>
      </c>
      <c r="K1033" s="31" t="s">
        <v>2557</v>
      </c>
      <c r="L1033" s="33">
        <v>407</v>
      </c>
      <c r="M1033" s="150">
        <v>14649.495013</v>
      </c>
      <c r="N1033" s="34">
        <v>-53201</v>
      </c>
      <c r="O1033" s="34">
        <v>38180.918908764848</v>
      </c>
      <c r="P1033" s="30">
        <v>-24391.204987000001</v>
      </c>
      <c r="Q1033" s="35">
        <v>1070.6607730000001</v>
      </c>
      <c r="R1033" s="36">
        <v>24391.204987000001</v>
      </c>
      <c r="S1033" s="36">
        <v>744.960120000286</v>
      </c>
      <c r="T1033" s="36">
        <v>30433.332718369671</v>
      </c>
      <c r="U1033" s="37">
        <v>55569.79748406657</v>
      </c>
      <c r="V1033" s="38">
        <v>56640.458257066573</v>
      </c>
      <c r="W1033" s="34">
        <v>56640.458257066573</v>
      </c>
      <c r="X1033" s="34">
        <v>39158.898465765131</v>
      </c>
      <c r="Y1033" s="33">
        <v>17481.559791301443</v>
      </c>
      <c r="Z1033" s="144">
        <v>0</v>
      </c>
      <c r="AA1033" s="34">
        <v>2323.3644351074227</v>
      </c>
      <c r="AB1033" s="34">
        <v>13086.960724690938</v>
      </c>
      <c r="AC1033" s="34">
        <v>1706.03</v>
      </c>
      <c r="AD1033" s="34">
        <v>1317.2210898000001</v>
      </c>
      <c r="AE1033" s="34">
        <v>0</v>
      </c>
      <c r="AF1033" s="34">
        <v>18433.576249598362</v>
      </c>
      <c r="AG1033" s="136">
        <v>13814</v>
      </c>
      <c r="AH1033" s="34">
        <v>14160.3</v>
      </c>
      <c r="AI1033" s="34">
        <v>0</v>
      </c>
      <c r="AJ1033" s="34">
        <v>346.3</v>
      </c>
      <c r="AK1033" s="34">
        <v>346.3</v>
      </c>
      <c r="AL1033" s="34">
        <v>13814</v>
      </c>
      <c r="AM1033" s="34">
        <v>13814</v>
      </c>
      <c r="AN1033" s="34">
        <v>0</v>
      </c>
      <c r="AO1033" s="34">
        <v>-24391.204987000001</v>
      </c>
      <c r="AP1033" s="34">
        <v>-24737.504987</v>
      </c>
      <c r="AQ1033" s="34">
        <v>346.29999999999927</v>
      </c>
      <c r="AR1033" s="34">
        <v>-53201</v>
      </c>
      <c r="AS1033" s="34">
        <v>0</v>
      </c>
    </row>
    <row r="1034" spans="2:45" s="1" customFormat="1" ht="12.75" x14ac:dyDescent="0.2">
      <c r="B1034" s="31" t="s">
        <v>3798</v>
      </c>
      <c r="C1034" s="32" t="s">
        <v>1223</v>
      </c>
      <c r="D1034" s="31" t="s">
        <v>1224</v>
      </c>
      <c r="E1034" s="31" t="s">
        <v>13</v>
      </c>
      <c r="F1034" s="31" t="s">
        <v>11</v>
      </c>
      <c r="G1034" s="31" t="s">
        <v>18</v>
      </c>
      <c r="H1034" s="31" t="s">
        <v>80</v>
      </c>
      <c r="I1034" s="31" t="s">
        <v>10</v>
      </c>
      <c r="J1034" s="31" t="s">
        <v>12</v>
      </c>
      <c r="K1034" s="31" t="s">
        <v>1225</v>
      </c>
      <c r="L1034" s="33">
        <v>1971</v>
      </c>
      <c r="M1034" s="150">
        <v>33683.203645000001</v>
      </c>
      <c r="N1034" s="34">
        <v>-56904</v>
      </c>
      <c r="O1034" s="34">
        <v>29307.738544846328</v>
      </c>
      <c r="P1034" s="30">
        <v>-36789.696355</v>
      </c>
      <c r="Q1034" s="35">
        <v>2983.8752509999999</v>
      </c>
      <c r="R1034" s="36">
        <v>36789.696355</v>
      </c>
      <c r="S1034" s="36">
        <v>1522.2015245720133</v>
      </c>
      <c r="T1034" s="36">
        <v>21303.784313178876</v>
      </c>
      <c r="U1034" s="37">
        <v>59616.003670509788</v>
      </c>
      <c r="V1034" s="38">
        <v>62599.878921509786</v>
      </c>
      <c r="W1034" s="34">
        <v>62599.878921509786</v>
      </c>
      <c r="X1034" s="34">
        <v>30509.917486418337</v>
      </c>
      <c r="Y1034" s="33">
        <v>32089.961435091449</v>
      </c>
      <c r="Z1034" s="144">
        <v>0</v>
      </c>
      <c r="AA1034" s="34">
        <v>2157.7590547914497</v>
      </c>
      <c r="AB1034" s="34">
        <v>11152.771860963338</v>
      </c>
      <c r="AC1034" s="34">
        <v>8261.8700000000008</v>
      </c>
      <c r="AD1034" s="34">
        <v>3236.6721587000002</v>
      </c>
      <c r="AE1034" s="34">
        <v>182.5</v>
      </c>
      <c r="AF1034" s="34">
        <v>24991.573074454787</v>
      </c>
      <c r="AG1034" s="136">
        <v>32069</v>
      </c>
      <c r="AH1034" s="34">
        <v>33434.1</v>
      </c>
      <c r="AI1034" s="34">
        <v>859</v>
      </c>
      <c r="AJ1034" s="34">
        <v>2224.1</v>
      </c>
      <c r="AK1034" s="34">
        <v>1365.1</v>
      </c>
      <c r="AL1034" s="34">
        <v>31210</v>
      </c>
      <c r="AM1034" s="34">
        <v>31210</v>
      </c>
      <c r="AN1034" s="34">
        <v>0</v>
      </c>
      <c r="AO1034" s="34">
        <v>-36789.696355</v>
      </c>
      <c r="AP1034" s="34">
        <v>-38154.796354999999</v>
      </c>
      <c r="AQ1034" s="34">
        <v>1365.0999999999985</v>
      </c>
      <c r="AR1034" s="34">
        <v>-56904</v>
      </c>
      <c r="AS1034" s="34">
        <v>0</v>
      </c>
    </row>
    <row r="1035" spans="2:45" s="1" customFormat="1" ht="12.75" x14ac:dyDescent="0.2">
      <c r="B1035" s="31" t="s">
        <v>3798</v>
      </c>
      <c r="C1035" s="32" t="s">
        <v>3617</v>
      </c>
      <c r="D1035" s="31" t="s">
        <v>3618</v>
      </c>
      <c r="E1035" s="31" t="s">
        <v>13</v>
      </c>
      <c r="F1035" s="31" t="s">
        <v>11</v>
      </c>
      <c r="G1035" s="31" t="s">
        <v>18</v>
      </c>
      <c r="H1035" s="31" t="s">
        <v>80</v>
      </c>
      <c r="I1035" s="31" t="s">
        <v>10</v>
      </c>
      <c r="J1035" s="31" t="s">
        <v>22</v>
      </c>
      <c r="K1035" s="31" t="s">
        <v>3619</v>
      </c>
      <c r="L1035" s="33">
        <v>236</v>
      </c>
      <c r="M1035" s="150">
        <v>20652.405434</v>
      </c>
      <c r="N1035" s="34">
        <v>10967</v>
      </c>
      <c r="O1035" s="34">
        <v>0</v>
      </c>
      <c r="P1035" s="30">
        <v>29956.721433999999</v>
      </c>
      <c r="Q1035" s="35">
        <v>256.71773899999999</v>
      </c>
      <c r="R1035" s="36">
        <v>0</v>
      </c>
      <c r="S1035" s="36">
        <v>242.40631085723595</v>
      </c>
      <c r="T1035" s="36">
        <v>229.59368914276405</v>
      </c>
      <c r="U1035" s="37">
        <v>472.00254526152548</v>
      </c>
      <c r="V1035" s="38">
        <v>728.72028426152542</v>
      </c>
      <c r="W1035" s="34">
        <v>30685.441718261525</v>
      </c>
      <c r="X1035" s="34">
        <v>454.51183285723891</v>
      </c>
      <c r="Y1035" s="33">
        <v>30230.929885404286</v>
      </c>
      <c r="Z1035" s="144">
        <v>0</v>
      </c>
      <c r="AA1035" s="34">
        <v>1236.431533157855</v>
      </c>
      <c r="AB1035" s="34">
        <v>2121.085744923776</v>
      </c>
      <c r="AC1035" s="34">
        <v>2448.23</v>
      </c>
      <c r="AD1035" s="34">
        <v>96</v>
      </c>
      <c r="AE1035" s="34">
        <v>87.43</v>
      </c>
      <c r="AF1035" s="34">
        <v>5989.1772780816318</v>
      </c>
      <c r="AG1035" s="136">
        <v>0</v>
      </c>
      <c r="AH1035" s="34">
        <v>2308.3159999999998</v>
      </c>
      <c r="AI1035" s="34">
        <v>0</v>
      </c>
      <c r="AJ1035" s="34">
        <v>0</v>
      </c>
      <c r="AK1035" s="34">
        <v>0</v>
      </c>
      <c r="AL1035" s="34">
        <v>0</v>
      </c>
      <c r="AM1035" s="34">
        <v>2308.3159999999998</v>
      </c>
      <c r="AN1035" s="34">
        <v>2308.3159999999998</v>
      </c>
      <c r="AO1035" s="34">
        <v>29956.721433999999</v>
      </c>
      <c r="AP1035" s="34">
        <v>27648.405434</v>
      </c>
      <c r="AQ1035" s="34">
        <v>2308.3159999999989</v>
      </c>
      <c r="AR1035" s="34">
        <v>10967</v>
      </c>
      <c r="AS1035" s="34">
        <v>0</v>
      </c>
    </row>
    <row r="1036" spans="2:45" s="1" customFormat="1" ht="12.75" x14ac:dyDescent="0.2">
      <c r="B1036" s="31" t="s">
        <v>3798</v>
      </c>
      <c r="C1036" s="32" t="s">
        <v>2639</v>
      </c>
      <c r="D1036" s="31" t="s">
        <v>2640</v>
      </c>
      <c r="E1036" s="31" t="s">
        <v>13</v>
      </c>
      <c r="F1036" s="31" t="s">
        <v>11</v>
      </c>
      <c r="G1036" s="31" t="s">
        <v>18</v>
      </c>
      <c r="H1036" s="31" t="s">
        <v>80</v>
      </c>
      <c r="I1036" s="31" t="s">
        <v>10</v>
      </c>
      <c r="J1036" s="31" t="s">
        <v>22</v>
      </c>
      <c r="K1036" s="31" t="s">
        <v>2641</v>
      </c>
      <c r="L1036" s="33">
        <v>100</v>
      </c>
      <c r="M1036" s="150">
        <v>6603.6454748444148</v>
      </c>
      <c r="N1036" s="34">
        <v>0</v>
      </c>
      <c r="O1036" s="34">
        <v>0</v>
      </c>
      <c r="P1036" s="30">
        <v>0</v>
      </c>
      <c r="Q1036" s="35">
        <v>231.51476299999999</v>
      </c>
      <c r="R1036" s="36">
        <v>0</v>
      </c>
      <c r="S1036" s="36">
        <v>0</v>
      </c>
      <c r="T1036" s="36">
        <v>200</v>
      </c>
      <c r="U1036" s="37">
        <v>200.00107850064637</v>
      </c>
      <c r="V1036" s="38">
        <v>431.51584150064639</v>
      </c>
      <c r="W1036" s="34">
        <v>431.51584150064639</v>
      </c>
      <c r="X1036" s="34">
        <v>0</v>
      </c>
      <c r="Y1036" s="33">
        <v>431.51584150064639</v>
      </c>
      <c r="Z1036" s="144">
        <v>0</v>
      </c>
      <c r="AA1036" s="34">
        <v>3824.7215287291701</v>
      </c>
      <c r="AB1036" s="34">
        <v>1527.320296182224</v>
      </c>
      <c r="AC1036" s="34">
        <v>1433.98</v>
      </c>
      <c r="AD1036" s="34">
        <v>137.5731456</v>
      </c>
      <c r="AE1036" s="34">
        <v>0</v>
      </c>
      <c r="AF1036" s="34">
        <v>6923.5949705113935</v>
      </c>
      <c r="AG1036" s="136">
        <v>0</v>
      </c>
      <c r="AH1036" s="34">
        <v>0</v>
      </c>
      <c r="AI1036" s="34">
        <v>0</v>
      </c>
      <c r="AJ1036" s="34">
        <v>0</v>
      </c>
      <c r="AK1036" s="34">
        <v>0</v>
      </c>
      <c r="AL1036" s="34">
        <v>0</v>
      </c>
      <c r="AM1036" s="34">
        <v>0</v>
      </c>
      <c r="AN1036" s="34">
        <v>0</v>
      </c>
      <c r="AO1036" s="34">
        <v>0</v>
      </c>
      <c r="AP1036" s="34">
        <v>0</v>
      </c>
      <c r="AQ1036" s="34">
        <v>0</v>
      </c>
      <c r="AR1036" s="34">
        <v>0</v>
      </c>
      <c r="AS1036" s="34">
        <v>0</v>
      </c>
    </row>
    <row r="1037" spans="2:45" s="1" customFormat="1" ht="12.75" x14ac:dyDescent="0.2">
      <c r="B1037" s="31" t="s">
        <v>3798</v>
      </c>
      <c r="C1037" s="32" t="s">
        <v>3215</v>
      </c>
      <c r="D1037" s="31" t="s">
        <v>3216</v>
      </c>
      <c r="E1037" s="31" t="s">
        <v>13</v>
      </c>
      <c r="F1037" s="31" t="s">
        <v>11</v>
      </c>
      <c r="G1037" s="31" t="s">
        <v>18</v>
      </c>
      <c r="H1037" s="31" t="s">
        <v>80</v>
      </c>
      <c r="I1037" s="31" t="s">
        <v>10</v>
      </c>
      <c r="J1037" s="31" t="s">
        <v>22</v>
      </c>
      <c r="K1037" s="31" t="s">
        <v>3217</v>
      </c>
      <c r="L1037" s="33">
        <v>888</v>
      </c>
      <c r="M1037" s="150">
        <v>42684.879518000002</v>
      </c>
      <c r="N1037" s="34">
        <v>45406</v>
      </c>
      <c r="O1037" s="34">
        <v>0</v>
      </c>
      <c r="P1037" s="30">
        <v>61105.879518000002</v>
      </c>
      <c r="Q1037" s="35">
        <v>1220.3184859999999</v>
      </c>
      <c r="R1037" s="36">
        <v>0</v>
      </c>
      <c r="S1037" s="36">
        <v>0</v>
      </c>
      <c r="T1037" s="36">
        <v>1776</v>
      </c>
      <c r="U1037" s="37">
        <v>1776.0095770857397</v>
      </c>
      <c r="V1037" s="38">
        <v>2996.3280630857398</v>
      </c>
      <c r="W1037" s="34">
        <v>64102.207581085742</v>
      </c>
      <c r="X1037" s="34">
        <v>-7.2759600000000004E-12</v>
      </c>
      <c r="Y1037" s="33">
        <v>64102.20758108575</v>
      </c>
      <c r="Z1037" s="144">
        <v>2773.3354627634039</v>
      </c>
      <c r="AA1037" s="34">
        <v>3896.1895828216325</v>
      </c>
      <c r="AB1037" s="34">
        <v>8168.1341771271809</v>
      </c>
      <c r="AC1037" s="34">
        <v>3722.24</v>
      </c>
      <c r="AD1037" s="34">
        <v>696.89097415959975</v>
      </c>
      <c r="AE1037" s="34">
        <v>1334.48</v>
      </c>
      <c r="AF1037" s="34">
        <v>20591.270196871814</v>
      </c>
      <c r="AG1037" s="136">
        <v>31536</v>
      </c>
      <c r="AH1037" s="34">
        <v>31536</v>
      </c>
      <c r="AI1037" s="34">
        <v>0</v>
      </c>
      <c r="AJ1037" s="34">
        <v>0</v>
      </c>
      <c r="AK1037" s="34">
        <v>0</v>
      </c>
      <c r="AL1037" s="34">
        <v>31536</v>
      </c>
      <c r="AM1037" s="34">
        <v>31536</v>
      </c>
      <c r="AN1037" s="34">
        <v>0</v>
      </c>
      <c r="AO1037" s="34">
        <v>61105.879518000002</v>
      </c>
      <c r="AP1037" s="34">
        <v>61105.879518000002</v>
      </c>
      <c r="AQ1037" s="34">
        <v>0</v>
      </c>
      <c r="AR1037" s="34">
        <v>1873</v>
      </c>
      <c r="AS1037" s="34">
        <v>43533</v>
      </c>
    </row>
    <row r="1038" spans="2:45" s="1" customFormat="1" ht="12.75" x14ac:dyDescent="0.2">
      <c r="B1038" s="31" t="s">
        <v>3798</v>
      </c>
      <c r="C1038" s="32" t="s">
        <v>659</v>
      </c>
      <c r="D1038" s="31" t="s">
        <v>660</v>
      </c>
      <c r="E1038" s="31" t="s">
        <v>13</v>
      </c>
      <c r="F1038" s="31" t="s">
        <v>11</v>
      </c>
      <c r="G1038" s="31" t="s">
        <v>18</v>
      </c>
      <c r="H1038" s="31" t="s">
        <v>80</v>
      </c>
      <c r="I1038" s="31" t="s">
        <v>10</v>
      </c>
      <c r="J1038" s="31" t="s">
        <v>22</v>
      </c>
      <c r="K1038" s="31" t="s">
        <v>661</v>
      </c>
      <c r="L1038" s="33">
        <v>456</v>
      </c>
      <c r="M1038" s="150">
        <v>33125.729467999998</v>
      </c>
      <c r="N1038" s="34">
        <v>-2283</v>
      </c>
      <c r="O1038" s="34">
        <v>1377</v>
      </c>
      <c r="P1038" s="30">
        <v>36208.865467999996</v>
      </c>
      <c r="Q1038" s="35">
        <v>1353.850745</v>
      </c>
      <c r="R1038" s="36">
        <v>0</v>
      </c>
      <c r="S1038" s="36">
        <v>196.04279428578957</v>
      </c>
      <c r="T1038" s="36">
        <v>715.95720571421043</v>
      </c>
      <c r="U1038" s="37">
        <v>912.0049179629475</v>
      </c>
      <c r="V1038" s="38">
        <v>2265.8556629629475</v>
      </c>
      <c r="W1038" s="34">
        <v>38474.721130962942</v>
      </c>
      <c r="X1038" s="34">
        <v>367.58023928579496</v>
      </c>
      <c r="Y1038" s="33">
        <v>38107.140891677147</v>
      </c>
      <c r="Z1038" s="144">
        <v>0</v>
      </c>
      <c r="AA1038" s="34">
        <v>1793.4346734352951</v>
      </c>
      <c r="AB1038" s="34">
        <v>3561.575739516431</v>
      </c>
      <c r="AC1038" s="34">
        <v>4416.87</v>
      </c>
      <c r="AD1038" s="34">
        <v>1268.265222625</v>
      </c>
      <c r="AE1038" s="34">
        <v>174.01</v>
      </c>
      <c r="AF1038" s="34">
        <v>11214.155635576726</v>
      </c>
      <c r="AG1038" s="136">
        <v>0</v>
      </c>
      <c r="AH1038" s="34">
        <v>5366.1359999999995</v>
      </c>
      <c r="AI1038" s="34">
        <v>0</v>
      </c>
      <c r="AJ1038" s="34">
        <v>906</v>
      </c>
      <c r="AK1038" s="34">
        <v>906</v>
      </c>
      <c r="AL1038" s="34">
        <v>0</v>
      </c>
      <c r="AM1038" s="34">
        <v>4460.1359999999995</v>
      </c>
      <c r="AN1038" s="34">
        <v>4460.1359999999995</v>
      </c>
      <c r="AO1038" s="34">
        <v>36208.865467999996</v>
      </c>
      <c r="AP1038" s="34">
        <v>30842.729467999998</v>
      </c>
      <c r="AQ1038" s="34">
        <v>5366.1359999999986</v>
      </c>
      <c r="AR1038" s="34">
        <v>-2283</v>
      </c>
      <c r="AS1038" s="34">
        <v>0</v>
      </c>
    </row>
    <row r="1039" spans="2:45" s="1" customFormat="1" ht="12.75" x14ac:dyDescent="0.2">
      <c r="B1039" s="31" t="s">
        <v>3798</v>
      </c>
      <c r="C1039" s="32" t="s">
        <v>2969</v>
      </c>
      <c r="D1039" s="31" t="s">
        <v>2970</v>
      </c>
      <c r="E1039" s="31" t="s">
        <v>13</v>
      </c>
      <c r="F1039" s="31" t="s">
        <v>11</v>
      </c>
      <c r="G1039" s="31" t="s">
        <v>18</v>
      </c>
      <c r="H1039" s="31" t="s">
        <v>80</v>
      </c>
      <c r="I1039" s="31" t="s">
        <v>10</v>
      </c>
      <c r="J1039" s="31" t="s">
        <v>12</v>
      </c>
      <c r="K1039" s="31" t="s">
        <v>2971</v>
      </c>
      <c r="L1039" s="33">
        <v>4928</v>
      </c>
      <c r="M1039" s="150">
        <v>353457.51548000006</v>
      </c>
      <c r="N1039" s="34">
        <v>-318408</v>
      </c>
      <c r="O1039" s="34">
        <v>173559.26652124024</v>
      </c>
      <c r="P1039" s="30">
        <v>11749.915480000054</v>
      </c>
      <c r="Q1039" s="35">
        <v>23555.593089999998</v>
      </c>
      <c r="R1039" s="36">
        <v>0</v>
      </c>
      <c r="S1039" s="36">
        <v>11520.623400004424</v>
      </c>
      <c r="T1039" s="36">
        <v>124095.64729381517</v>
      </c>
      <c r="U1039" s="37">
        <v>135617.0020049976</v>
      </c>
      <c r="V1039" s="38">
        <v>159172.59509499761</v>
      </c>
      <c r="W1039" s="34">
        <v>170922.51057499766</v>
      </c>
      <c r="X1039" s="34">
        <v>169935.47230124462</v>
      </c>
      <c r="Y1039" s="33">
        <v>987.03827375304536</v>
      </c>
      <c r="Z1039" s="144">
        <v>305779.85104488971</v>
      </c>
      <c r="AA1039" s="34">
        <v>30829.067302688927</v>
      </c>
      <c r="AB1039" s="34">
        <v>123325.6756020071</v>
      </c>
      <c r="AC1039" s="34">
        <v>20656.759999999998</v>
      </c>
      <c r="AD1039" s="34">
        <v>11453.208378223298</v>
      </c>
      <c r="AE1039" s="34">
        <v>48935.4</v>
      </c>
      <c r="AF1039" s="34">
        <v>540979.96232780896</v>
      </c>
      <c r="AG1039" s="136">
        <v>84330</v>
      </c>
      <c r="AH1039" s="34">
        <v>88206.399999999994</v>
      </c>
      <c r="AI1039" s="34">
        <v>0</v>
      </c>
      <c r="AJ1039" s="34">
        <v>3876.4</v>
      </c>
      <c r="AK1039" s="34">
        <v>3876.4</v>
      </c>
      <c r="AL1039" s="34">
        <v>84330</v>
      </c>
      <c r="AM1039" s="34">
        <v>84330</v>
      </c>
      <c r="AN1039" s="34">
        <v>0</v>
      </c>
      <c r="AO1039" s="34">
        <v>11749.915480000054</v>
      </c>
      <c r="AP1039" s="34">
        <v>7873.5154800000546</v>
      </c>
      <c r="AQ1039" s="34">
        <v>3876.3999999999996</v>
      </c>
      <c r="AR1039" s="34">
        <v>-318408</v>
      </c>
      <c r="AS1039" s="34">
        <v>0</v>
      </c>
    </row>
    <row r="1040" spans="2:45" s="1" customFormat="1" ht="12.75" x14ac:dyDescent="0.2">
      <c r="B1040" s="31" t="s">
        <v>3798</v>
      </c>
      <c r="C1040" s="32" t="s">
        <v>3092</v>
      </c>
      <c r="D1040" s="31" t="s">
        <v>3093</v>
      </c>
      <c r="E1040" s="31" t="s">
        <v>13</v>
      </c>
      <c r="F1040" s="31" t="s">
        <v>11</v>
      </c>
      <c r="G1040" s="31" t="s">
        <v>18</v>
      </c>
      <c r="H1040" s="31" t="s">
        <v>80</v>
      </c>
      <c r="I1040" s="31" t="s">
        <v>10</v>
      </c>
      <c r="J1040" s="31" t="s">
        <v>22</v>
      </c>
      <c r="K1040" s="31" t="s">
        <v>3094</v>
      </c>
      <c r="L1040" s="33">
        <v>770</v>
      </c>
      <c r="M1040" s="150">
        <v>39167.116804000005</v>
      </c>
      <c r="N1040" s="34">
        <v>-14308.21</v>
      </c>
      <c r="O1040" s="34">
        <v>10493.974217278537</v>
      </c>
      <c r="P1040" s="30">
        <v>5612.9068040000056</v>
      </c>
      <c r="Q1040" s="35">
        <v>1550.9786570000001</v>
      </c>
      <c r="R1040" s="36">
        <v>0</v>
      </c>
      <c r="S1040" s="36">
        <v>782.16109371458595</v>
      </c>
      <c r="T1040" s="36">
        <v>3320.1883386819727</v>
      </c>
      <c r="U1040" s="37">
        <v>4102.371554329131</v>
      </c>
      <c r="V1040" s="38">
        <v>5653.3502113291306</v>
      </c>
      <c r="W1040" s="34">
        <v>11266.257015329136</v>
      </c>
      <c r="X1040" s="34">
        <v>5481.0317639931163</v>
      </c>
      <c r="Y1040" s="33">
        <v>5785.2252513360199</v>
      </c>
      <c r="Z1040" s="144">
        <v>8294.8820948993234</v>
      </c>
      <c r="AA1040" s="34">
        <v>724.71699736103756</v>
      </c>
      <c r="AB1040" s="34">
        <v>5176.6638407732253</v>
      </c>
      <c r="AC1040" s="34">
        <v>6226.59</v>
      </c>
      <c r="AD1040" s="34">
        <v>2202.5</v>
      </c>
      <c r="AE1040" s="34">
        <v>921.99</v>
      </c>
      <c r="AF1040" s="34">
        <v>23547.342933033589</v>
      </c>
      <c r="AG1040" s="136">
        <v>10190</v>
      </c>
      <c r="AH1040" s="34">
        <v>10560</v>
      </c>
      <c r="AI1040" s="34">
        <v>0</v>
      </c>
      <c r="AJ1040" s="34">
        <v>370</v>
      </c>
      <c r="AK1040" s="34">
        <v>370</v>
      </c>
      <c r="AL1040" s="34">
        <v>10190</v>
      </c>
      <c r="AM1040" s="34">
        <v>10190</v>
      </c>
      <c r="AN1040" s="34">
        <v>0</v>
      </c>
      <c r="AO1040" s="34">
        <v>5612.9068040000056</v>
      </c>
      <c r="AP1040" s="34">
        <v>5242.9068040000056</v>
      </c>
      <c r="AQ1040" s="34">
        <v>370</v>
      </c>
      <c r="AR1040" s="34">
        <v>-14308.21</v>
      </c>
      <c r="AS1040" s="34">
        <v>0</v>
      </c>
    </row>
    <row r="1041" spans="2:45" s="1" customFormat="1" ht="12.75" x14ac:dyDescent="0.2">
      <c r="B1041" s="31" t="s">
        <v>3798</v>
      </c>
      <c r="C1041" s="32" t="s">
        <v>3254</v>
      </c>
      <c r="D1041" s="31" t="s">
        <v>3255</v>
      </c>
      <c r="E1041" s="31" t="s">
        <v>13</v>
      </c>
      <c r="F1041" s="31" t="s">
        <v>11</v>
      </c>
      <c r="G1041" s="31" t="s">
        <v>18</v>
      </c>
      <c r="H1041" s="31" t="s">
        <v>80</v>
      </c>
      <c r="I1041" s="31" t="s">
        <v>10</v>
      </c>
      <c r="J1041" s="31" t="s">
        <v>22</v>
      </c>
      <c r="K1041" s="31" t="s">
        <v>3256</v>
      </c>
      <c r="L1041" s="33">
        <v>502</v>
      </c>
      <c r="M1041" s="150">
        <v>39641.008267000005</v>
      </c>
      <c r="N1041" s="34">
        <v>29476</v>
      </c>
      <c r="O1041" s="34">
        <v>0</v>
      </c>
      <c r="P1041" s="30">
        <v>75724.008266999997</v>
      </c>
      <c r="Q1041" s="35">
        <v>316.96805599999999</v>
      </c>
      <c r="R1041" s="36">
        <v>0</v>
      </c>
      <c r="S1041" s="36">
        <v>362.18218514299622</v>
      </c>
      <c r="T1041" s="36">
        <v>641.81781485700378</v>
      </c>
      <c r="U1041" s="37">
        <v>1004.0054140732449</v>
      </c>
      <c r="V1041" s="38">
        <v>1320.9734700732449</v>
      </c>
      <c r="W1041" s="34">
        <v>77044.981737073249</v>
      </c>
      <c r="X1041" s="34">
        <v>679.09159714300768</v>
      </c>
      <c r="Y1041" s="33">
        <v>76365.890139930241</v>
      </c>
      <c r="Z1041" s="144">
        <v>45543.096525355613</v>
      </c>
      <c r="AA1041" s="34">
        <v>2291.7487248756806</v>
      </c>
      <c r="AB1041" s="34">
        <v>8838.9417554793145</v>
      </c>
      <c r="AC1041" s="34">
        <v>2104.2399999999998</v>
      </c>
      <c r="AD1041" s="34">
        <v>521</v>
      </c>
      <c r="AE1041" s="34">
        <v>3369.44</v>
      </c>
      <c r="AF1041" s="34">
        <v>62668.467005710605</v>
      </c>
      <c r="AG1041" s="136">
        <v>6607</v>
      </c>
      <c r="AH1041" s="34">
        <v>6607</v>
      </c>
      <c r="AI1041" s="34">
        <v>0</v>
      </c>
      <c r="AJ1041" s="34">
        <v>0</v>
      </c>
      <c r="AK1041" s="34">
        <v>0</v>
      </c>
      <c r="AL1041" s="34">
        <v>6607</v>
      </c>
      <c r="AM1041" s="34">
        <v>6607</v>
      </c>
      <c r="AN1041" s="34">
        <v>0</v>
      </c>
      <c r="AO1041" s="34">
        <v>75724.008266999997</v>
      </c>
      <c r="AP1041" s="34">
        <v>75724.008266999997</v>
      </c>
      <c r="AQ1041" s="34">
        <v>0</v>
      </c>
      <c r="AR1041" s="34">
        <v>24980</v>
      </c>
      <c r="AS1041" s="34">
        <v>4496</v>
      </c>
    </row>
    <row r="1042" spans="2:45" s="1" customFormat="1" ht="12.75" x14ac:dyDescent="0.2">
      <c r="B1042" s="31" t="s">
        <v>3798</v>
      </c>
      <c r="C1042" s="32" t="s">
        <v>840</v>
      </c>
      <c r="D1042" s="31" t="s">
        <v>841</v>
      </c>
      <c r="E1042" s="31" t="s">
        <v>13</v>
      </c>
      <c r="F1042" s="31" t="s">
        <v>11</v>
      </c>
      <c r="G1042" s="31" t="s">
        <v>18</v>
      </c>
      <c r="H1042" s="31" t="s">
        <v>80</v>
      </c>
      <c r="I1042" s="31" t="s">
        <v>10</v>
      </c>
      <c r="J1042" s="31" t="s">
        <v>12</v>
      </c>
      <c r="K1042" s="31" t="s">
        <v>842</v>
      </c>
      <c r="L1042" s="33">
        <v>1447</v>
      </c>
      <c r="M1042" s="150">
        <v>36430.644032999997</v>
      </c>
      <c r="N1042" s="34">
        <v>-32033</v>
      </c>
      <c r="O1042" s="34">
        <v>18080.64180159938</v>
      </c>
      <c r="P1042" s="30">
        <v>26115.044032999998</v>
      </c>
      <c r="Q1042" s="35">
        <v>2630.34301</v>
      </c>
      <c r="R1042" s="36">
        <v>0</v>
      </c>
      <c r="S1042" s="36">
        <v>984.73561828609252</v>
      </c>
      <c r="T1042" s="36">
        <v>1909.2643817139074</v>
      </c>
      <c r="U1042" s="37">
        <v>2894.0156059043529</v>
      </c>
      <c r="V1042" s="38">
        <v>5524.3586159043534</v>
      </c>
      <c r="W1042" s="34">
        <v>31639.402648904354</v>
      </c>
      <c r="X1042" s="34">
        <v>1846.379284286093</v>
      </c>
      <c r="Y1042" s="33">
        <v>29793.023364618261</v>
      </c>
      <c r="Z1042" s="144">
        <v>0</v>
      </c>
      <c r="AA1042" s="34">
        <v>1349.8719458665905</v>
      </c>
      <c r="AB1042" s="34">
        <v>5628.7232542735337</v>
      </c>
      <c r="AC1042" s="34">
        <v>6514.66</v>
      </c>
      <c r="AD1042" s="34">
        <v>398.76590118749994</v>
      </c>
      <c r="AE1042" s="34">
        <v>0</v>
      </c>
      <c r="AF1042" s="34">
        <v>13892.021101327624</v>
      </c>
      <c r="AG1042" s="136">
        <v>20843</v>
      </c>
      <c r="AH1042" s="34">
        <v>22627.4</v>
      </c>
      <c r="AI1042" s="34">
        <v>0</v>
      </c>
      <c r="AJ1042" s="34">
        <v>1784.4</v>
      </c>
      <c r="AK1042" s="34">
        <v>1784.4</v>
      </c>
      <c r="AL1042" s="34">
        <v>20843</v>
      </c>
      <c r="AM1042" s="34">
        <v>20843</v>
      </c>
      <c r="AN1042" s="34">
        <v>0</v>
      </c>
      <c r="AO1042" s="34">
        <v>26115.044032999998</v>
      </c>
      <c r="AP1042" s="34">
        <v>24330.644032999997</v>
      </c>
      <c r="AQ1042" s="34">
        <v>1784.4000000000015</v>
      </c>
      <c r="AR1042" s="34">
        <v>-32033</v>
      </c>
      <c r="AS1042" s="34">
        <v>0</v>
      </c>
    </row>
    <row r="1043" spans="2:45" s="1" customFormat="1" ht="12.75" x14ac:dyDescent="0.2">
      <c r="B1043" s="31" t="s">
        <v>3798</v>
      </c>
      <c r="C1043" s="32" t="s">
        <v>3146</v>
      </c>
      <c r="D1043" s="31" t="s">
        <v>3147</v>
      </c>
      <c r="E1043" s="31" t="s">
        <v>13</v>
      </c>
      <c r="F1043" s="31" t="s">
        <v>11</v>
      </c>
      <c r="G1043" s="31" t="s">
        <v>18</v>
      </c>
      <c r="H1043" s="31" t="s">
        <v>80</v>
      </c>
      <c r="I1043" s="31" t="s">
        <v>10</v>
      </c>
      <c r="J1043" s="31" t="s">
        <v>22</v>
      </c>
      <c r="K1043" s="31" t="s">
        <v>3148</v>
      </c>
      <c r="L1043" s="33">
        <v>184</v>
      </c>
      <c r="M1043" s="150">
        <v>51793.738583000006</v>
      </c>
      <c r="N1043" s="34">
        <v>-4040</v>
      </c>
      <c r="O1043" s="34">
        <v>367.60596082889856</v>
      </c>
      <c r="P1043" s="30">
        <v>55905.738582999998</v>
      </c>
      <c r="Q1043" s="35">
        <v>712.45139099999994</v>
      </c>
      <c r="R1043" s="36">
        <v>0</v>
      </c>
      <c r="S1043" s="36">
        <v>0</v>
      </c>
      <c r="T1043" s="36">
        <v>368</v>
      </c>
      <c r="U1043" s="37">
        <v>368.00198444118934</v>
      </c>
      <c r="V1043" s="38">
        <v>1080.4533754411893</v>
      </c>
      <c r="W1043" s="34">
        <v>56986.191958441188</v>
      </c>
      <c r="X1043" s="34">
        <v>0</v>
      </c>
      <c r="Y1043" s="33">
        <v>56986.191958441188</v>
      </c>
      <c r="Z1043" s="144">
        <v>0</v>
      </c>
      <c r="AA1043" s="34">
        <v>4107.8895198273813</v>
      </c>
      <c r="AB1043" s="34">
        <v>3199.6119999136167</v>
      </c>
      <c r="AC1043" s="34">
        <v>971.68</v>
      </c>
      <c r="AD1043" s="34">
        <v>0</v>
      </c>
      <c r="AE1043" s="34">
        <v>3837.22</v>
      </c>
      <c r="AF1043" s="34">
        <v>12116.401519740997</v>
      </c>
      <c r="AG1043" s="136">
        <v>5416</v>
      </c>
      <c r="AH1043" s="34">
        <v>8153</v>
      </c>
      <c r="AI1043" s="34">
        <v>56</v>
      </c>
      <c r="AJ1043" s="34">
        <v>2793</v>
      </c>
      <c r="AK1043" s="34">
        <v>2737</v>
      </c>
      <c r="AL1043" s="34">
        <v>5360</v>
      </c>
      <c r="AM1043" s="34">
        <v>5360</v>
      </c>
      <c r="AN1043" s="34">
        <v>0</v>
      </c>
      <c r="AO1043" s="34">
        <v>55905.738582999998</v>
      </c>
      <c r="AP1043" s="34">
        <v>53168.738582999998</v>
      </c>
      <c r="AQ1043" s="34">
        <v>2737</v>
      </c>
      <c r="AR1043" s="34">
        <v>-4040</v>
      </c>
      <c r="AS1043" s="34">
        <v>0</v>
      </c>
    </row>
    <row r="1044" spans="2:45" s="1" customFormat="1" ht="12.75" x14ac:dyDescent="0.2">
      <c r="B1044" s="31" t="s">
        <v>3798</v>
      </c>
      <c r="C1044" s="32" t="s">
        <v>3560</v>
      </c>
      <c r="D1044" s="31" t="s">
        <v>3561</v>
      </c>
      <c r="E1044" s="31" t="s">
        <v>13</v>
      </c>
      <c r="F1044" s="31" t="s">
        <v>11</v>
      </c>
      <c r="G1044" s="31" t="s">
        <v>18</v>
      </c>
      <c r="H1044" s="31" t="s">
        <v>80</v>
      </c>
      <c r="I1044" s="31" t="s">
        <v>10</v>
      </c>
      <c r="J1044" s="31" t="s">
        <v>22</v>
      </c>
      <c r="K1044" s="31" t="s">
        <v>3562</v>
      </c>
      <c r="L1044" s="33">
        <v>300</v>
      </c>
      <c r="M1044" s="150">
        <v>13589.563330000001</v>
      </c>
      <c r="N1044" s="34">
        <v>-5260</v>
      </c>
      <c r="O1044" s="34">
        <v>2755.916300476521</v>
      </c>
      <c r="P1044" s="30">
        <v>11192.36333</v>
      </c>
      <c r="Q1044" s="35">
        <v>0</v>
      </c>
      <c r="R1044" s="36">
        <v>0</v>
      </c>
      <c r="S1044" s="36">
        <v>0</v>
      </c>
      <c r="T1044" s="36">
        <v>600</v>
      </c>
      <c r="U1044" s="37">
        <v>600.00323550193912</v>
      </c>
      <c r="V1044" s="38">
        <v>600.00323550193912</v>
      </c>
      <c r="W1044" s="34">
        <v>11792.366565501939</v>
      </c>
      <c r="X1044" s="34">
        <v>0</v>
      </c>
      <c r="Y1044" s="33">
        <v>11792.366565501939</v>
      </c>
      <c r="Z1044" s="144">
        <v>0</v>
      </c>
      <c r="AA1044" s="34">
        <v>1618.1471222385874</v>
      </c>
      <c r="AB1044" s="34">
        <v>2198.3503329884261</v>
      </c>
      <c r="AC1044" s="34">
        <v>1886.45</v>
      </c>
      <c r="AD1044" s="34">
        <v>230.83272551848501</v>
      </c>
      <c r="AE1044" s="34">
        <v>0</v>
      </c>
      <c r="AF1044" s="34">
        <v>5933.780180745498</v>
      </c>
      <c r="AG1044" s="136">
        <v>10304</v>
      </c>
      <c r="AH1044" s="34">
        <v>11033.8</v>
      </c>
      <c r="AI1044" s="34">
        <v>0</v>
      </c>
      <c r="AJ1044" s="34">
        <v>729.80000000000007</v>
      </c>
      <c r="AK1044" s="34">
        <v>729.80000000000007</v>
      </c>
      <c r="AL1044" s="34">
        <v>10304</v>
      </c>
      <c r="AM1044" s="34">
        <v>10304</v>
      </c>
      <c r="AN1044" s="34">
        <v>0</v>
      </c>
      <c r="AO1044" s="34">
        <v>11192.36333</v>
      </c>
      <c r="AP1044" s="34">
        <v>10462.563330000001</v>
      </c>
      <c r="AQ1044" s="34">
        <v>729.79999999999927</v>
      </c>
      <c r="AR1044" s="34">
        <v>-10230</v>
      </c>
      <c r="AS1044" s="34">
        <v>4970</v>
      </c>
    </row>
    <row r="1045" spans="2:45" s="1" customFormat="1" ht="12.75" x14ac:dyDescent="0.2">
      <c r="B1045" s="31" t="s">
        <v>3798</v>
      </c>
      <c r="C1045" s="32" t="s">
        <v>468</v>
      </c>
      <c r="D1045" s="31" t="s">
        <v>469</v>
      </c>
      <c r="E1045" s="31" t="s">
        <v>13</v>
      </c>
      <c r="F1045" s="31" t="s">
        <v>11</v>
      </c>
      <c r="G1045" s="31" t="s">
        <v>18</v>
      </c>
      <c r="H1045" s="31" t="s">
        <v>80</v>
      </c>
      <c r="I1045" s="31" t="s">
        <v>10</v>
      </c>
      <c r="J1045" s="31" t="s">
        <v>22</v>
      </c>
      <c r="K1045" s="31" t="s">
        <v>470</v>
      </c>
      <c r="L1045" s="33">
        <v>736</v>
      </c>
      <c r="M1045" s="150">
        <v>83236.816069000008</v>
      </c>
      <c r="N1045" s="34">
        <v>-61069</v>
      </c>
      <c r="O1045" s="34">
        <v>58717.8</v>
      </c>
      <c r="P1045" s="30">
        <v>20702.832069000007</v>
      </c>
      <c r="Q1045" s="35">
        <v>5227.1588030000003</v>
      </c>
      <c r="R1045" s="36">
        <v>0</v>
      </c>
      <c r="S1045" s="36">
        <v>0</v>
      </c>
      <c r="T1045" s="36">
        <v>26992.608695330066</v>
      </c>
      <c r="U1045" s="37">
        <v>26992.754253059691</v>
      </c>
      <c r="V1045" s="38">
        <v>32219.91305605969</v>
      </c>
      <c r="W1045" s="34">
        <v>52922.745125059693</v>
      </c>
      <c r="X1045" s="34">
        <v>32787.809127999994</v>
      </c>
      <c r="Y1045" s="33">
        <v>20134.935997059703</v>
      </c>
      <c r="Z1045" s="144">
        <v>0</v>
      </c>
      <c r="AA1045" s="34">
        <v>23603.697441151242</v>
      </c>
      <c r="AB1045" s="34">
        <v>8951.982429924954</v>
      </c>
      <c r="AC1045" s="34">
        <v>4345.7700000000004</v>
      </c>
      <c r="AD1045" s="34">
        <v>4047.86</v>
      </c>
      <c r="AE1045" s="34">
        <v>0</v>
      </c>
      <c r="AF1045" s="34">
        <v>40949.309871076199</v>
      </c>
      <c r="AG1045" s="136">
        <v>0</v>
      </c>
      <c r="AH1045" s="34">
        <v>9550.0159999999996</v>
      </c>
      <c r="AI1045" s="34">
        <v>0</v>
      </c>
      <c r="AJ1045" s="34">
        <v>2351.2000000000003</v>
      </c>
      <c r="AK1045" s="34">
        <v>2351.2000000000003</v>
      </c>
      <c r="AL1045" s="34">
        <v>0</v>
      </c>
      <c r="AM1045" s="34">
        <v>7198.8159999999989</v>
      </c>
      <c r="AN1045" s="34">
        <v>7198.8159999999989</v>
      </c>
      <c r="AO1045" s="34">
        <v>20702.832069000007</v>
      </c>
      <c r="AP1045" s="34">
        <v>11152.816069000008</v>
      </c>
      <c r="AQ1045" s="34">
        <v>9550.0159999999996</v>
      </c>
      <c r="AR1045" s="34">
        <v>-61069</v>
      </c>
      <c r="AS1045" s="34">
        <v>0</v>
      </c>
    </row>
    <row r="1046" spans="2:45" s="1" customFormat="1" ht="12.75" x14ac:dyDescent="0.2">
      <c r="B1046" s="31" t="s">
        <v>3798</v>
      </c>
      <c r="C1046" s="32" t="s">
        <v>1536</v>
      </c>
      <c r="D1046" s="31" t="s">
        <v>1537</v>
      </c>
      <c r="E1046" s="31" t="s">
        <v>13</v>
      </c>
      <c r="F1046" s="31" t="s">
        <v>11</v>
      </c>
      <c r="G1046" s="31" t="s">
        <v>18</v>
      </c>
      <c r="H1046" s="31" t="s">
        <v>80</v>
      </c>
      <c r="I1046" s="31" t="s">
        <v>10</v>
      </c>
      <c r="J1046" s="31" t="s">
        <v>22</v>
      </c>
      <c r="K1046" s="31" t="s">
        <v>1538</v>
      </c>
      <c r="L1046" s="33">
        <v>594</v>
      </c>
      <c r="M1046" s="150">
        <v>23076.780811000001</v>
      </c>
      <c r="N1046" s="34">
        <v>-3532</v>
      </c>
      <c r="O1046" s="34">
        <v>2932</v>
      </c>
      <c r="P1046" s="30">
        <v>25954.694811000001</v>
      </c>
      <c r="Q1046" s="35">
        <v>0</v>
      </c>
      <c r="R1046" s="36">
        <v>0</v>
      </c>
      <c r="S1046" s="36">
        <v>223.56908342865728</v>
      </c>
      <c r="T1046" s="36">
        <v>964.43091657134278</v>
      </c>
      <c r="U1046" s="37">
        <v>1188.0064062938395</v>
      </c>
      <c r="V1046" s="38">
        <v>1188.0064062938395</v>
      </c>
      <c r="W1046" s="34">
        <v>27142.701217293841</v>
      </c>
      <c r="X1046" s="34">
        <v>223.5690834286579</v>
      </c>
      <c r="Y1046" s="33">
        <v>26919.132133865183</v>
      </c>
      <c r="Z1046" s="144">
        <v>0</v>
      </c>
      <c r="AA1046" s="34">
        <v>2614.7812882991038</v>
      </c>
      <c r="AB1046" s="34">
        <v>3644.8149260617615</v>
      </c>
      <c r="AC1046" s="34">
        <v>7265.1900000000005</v>
      </c>
      <c r="AD1046" s="34">
        <v>167.3129687499999</v>
      </c>
      <c r="AE1046" s="34">
        <v>150.63</v>
      </c>
      <c r="AF1046" s="34">
        <v>13842.729183110865</v>
      </c>
      <c r="AG1046" s="136">
        <v>0</v>
      </c>
      <c r="AH1046" s="34">
        <v>6409.9139999999989</v>
      </c>
      <c r="AI1046" s="34">
        <v>0</v>
      </c>
      <c r="AJ1046" s="34">
        <v>600</v>
      </c>
      <c r="AK1046" s="34">
        <v>600</v>
      </c>
      <c r="AL1046" s="34">
        <v>0</v>
      </c>
      <c r="AM1046" s="34">
        <v>5809.9139999999989</v>
      </c>
      <c r="AN1046" s="34">
        <v>5809.9139999999989</v>
      </c>
      <c r="AO1046" s="34">
        <v>25954.694811000001</v>
      </c>
      <c r="AP1046" s="34">
        <v>19544.780811000004</v>
      </c>
      <c r="AQ1046" s="34">
        <v>6409.913999999997</v>
      </c>
      <c r="AR1046" s="34">
        <v>-3532</v>
      </c>
      <c r="AS1046" s="34">
        <v>0</v>
      </c>
    </row>
    <row r="1047" spans="2:45" s="1" customFormat="1" ht="12.75" x14ac:dyDescent="0.2">
      <c r="B1047" s="31" t="s">
        <v>3798</v>
      </c>
      <c r="C1047" s="32" t="s">
        <v>1154</v>
      </c>
      <c r="D1047" s="31" t="s">
        <v>1155</v>
      </c>
      <c r="E1047" s="31" t="s">
        <v>13</v>
      </c>
      <c r="F1047" s="31" t="s">
        <v>11</v>
      </c>
      <c r="G1047" s="31" t="s">
        <v>18</v>
      </c>
      <c r="H1047" s="31" t="s">
        <v>80</v>
      </c>
      <c r="I1047" s="31" t="s">
        <v>10</v>
      </c>
      <c r="J1047" s="31" t="s">
        <v>12</v>
      </c>
      <c r="K1047" s="31" t="s">
        <v>1156</v>
      </c>
      <c r="L1047" s="33">
        <v>1593</v>
      </c>
      <c r="M1047" s="150">
        <v>60285.998239000008</v>
      </c>
      <c r="N1047" s="34">
        <v>-37221</v>
      </c>
      <c r="O1047" s="34">
        <v>9083.71650524098</v>
      </c>
      <c r="P1047" s="30">
        <v>80384.998239000008</v>
      </c>
      <c r="Q1047" s="35">
        <v>3090.731675</v>
      </c>
      <c r="R1047" s="36">
        <v>0</v>
      </c>
      <c r="S1047" s="36">
        <v>947.49629028607819</v>
      </c>
      <c r="T1047" s="36">
        <v>2238.503709713922</v>
      </c>
      <c r="U1047" s="37">
        <v>3186.0171805152968</v>
      </c>
      <c r="V1047" s="38">
        <v>6276.7488555152968</v>
      </c>
      <c r="W1047" s="34">
        <v>86661.747094515304</v>
      </c>
      <c r="X1047" s="34">
        <v>1776.5555442860787</v>
      </c>
      <c r="Y1047" s="33">
        <v>84885.191550229225</v>
      </c>
      <c r="Z1047" s="144">
        <v>0</v>
      </c>
      <c r="AA1047" s="34">
        <v>10506.867993869473</v>
      </c>
      <c r="AB1047" s="34">
        <v>10174.33602041447</v>
      </c>
      <c r="AC1047" s="34">
        <v>8372.1999999999989</v>
      </c>
      <c r="AD1047" s="34">
        <v>59.12092092951999</v>
      </c>
      <c r="AE1047" s="34">
        <v>0</v>
      </c>
      <c r="AF1047" s="34">
        <v>29112.524935213463</v>
      </c>
      <c r="AG1047" s="136">
        <v>63774</v>
      </c>
      <c r="AH1047" s="34">
        <v>65107</v>
      </c>
      <c r="AI1047" s="34">
        <v>0</v>
      </c>
      <c r="AJ1047" s="34">
        <v>1333</v>
      </c>
      <c r="AK1047" s="34">
        <v>1333</v>
      </c>
      <c r="AL1047" s="34">
        <v>63774</v>
      </c>
      <c r="AM1047" s="34">
        <v>63774</v>
      </c>
      <c r="AN1047" s="34">
        <v>0</v>
      </c>
      <c r="AO1047" s="34">
        <v>80384.998239000008</v>
      </c>
      <c r="AP1047" s="34">
        <v>79051.998239000008</v>
      </c>
      <c r="AQ1047" s="34">
        <v>1333</v>
      </c>
      <c r="AR1047" s="34">
        <v>-37221</v>
      </c>
      <c r="AS1047" s="34">
        <v>0</v>
      </c>
    </row>
    <row r="1048" spans="2:45" s="1" customFormat="1" ht="12.75" x14ac:dyDescent="0.2">
      <c r="B1048" s="31" t="s">
        <v>3798</v>
      </c>
      <c r="C1048" s="32" t="s">
        <v>1856</v>
      </c>
      <c r="D1048" s="31" t="s">
        <v>1857</v>
      </c>
      <c r="E1048" s="31" t="s">
        <v>13</v>
      </c>
      <c r="F1048" s="31" t="s">
        <v>11</v>
      </c>
      <c r="G1048" s="31" t="s">
        <v>18</v>
      </c>
      <c r="H1048" s="31" t="s">
        <v>80</v>
      </c>
      <c r="I1048" s="31" t="s">
        <v>10</v>
      </c>
      <c r="J1048" s="31" t="s">
        <v>22</v>
      </c>
      <c r="K1048" s="31" t="s">
        <v>1858</v>
      </c>
      <c r="L1048" s="33">
        <v>881</v>
      </c>
      <c r="M1048" s="150">
        <v>134244.85345300002</v>
      </c>
      <c r="N1048" s="34">
        <v>-157601</v>
      </c>
      <c r="O1048" s="34">
        <v>141959.64094123431</v>
      </c>
      <c r="P1048" s="30">
        <v>-71481.646546999982</v>
      </c>
      <c r="Q1048" s="35">
        <v>4100.7771510000002</v>
      </c>
      <c r="R1048" s="36">
        <v>71481.646546999982</v>
      </c>
      <c r="S1048" s="36">
        <v>0</v>
      </c>
      <c r="T1048" s="36">
        <v>112035.63586765467</v>
      </c>
      <c r="U1048" s="37">
        <v>183518.2720321932</v>
      </c>
      <c r="V1048" s="38">
        <v>187619.04918319319</v>
      </c>
      <c r="W1048" s="34">
        <v>187619.04918319319</v>
      </c>
      <c r="X1048" s="34">
        <v>137858.86379023432</v>
      </c>
      <c r="Y1048" s="33">
        <v>49760.185392958869</v>
      </c>
      <c r="Z1048" s="144">
        <v>21062.557403437397</v>
      </c>
      <c r="AA1048" s="34">
        <v>19283.522351568074</v>
      </c>
      <c r="AB1048" s="34">
        <v>20981.987424725849</v>
      </c>
      <c r="AC1048" s="34">
        <v>6906.4400000000005</v>
      </c>
      <c r="AD1048" s="34">
        <v>3739.64219125</v>
      </c>
      <c r="AE1048" s="34">
        <v>55759.11</v>
      </c>
      <c r="AF1048" s="34">
        <v>127733.25937098131</v>
      </c>
      <c r="AG1048" s="136">
        <v>12573</v>
      </c>
      <c r="AH1048" s="34">
        <v>14642.5</v>
      </c>
      <c r="AI1048" s="34">
        <v>0</v>
      </c>
      <c r="AJ1048" s="34">
        <v>2069.5</v>
      </c>
      <c r="AK1048" s="34">
        <v>2069.5</v>
      </c>
      <c r="AL1048" s="34">
        <v>12573</v>
      </c>
      <c r="AM1048" s="34">
        <v>12573</v>
      </c>
      <c r="AN1048" s="34">
        <v>0</v>
      </c>
      <c r="AO1048" s="34">
        <v>-71481.646546999982</v>
      </c>
      <c r="AP1048" s="34">
        <v>-73551.146546999982</v>
      </c>
      <c r="AQ1048" s="34">
        <v>2069.5</v>
      </c>
      <c r="AR1048" s="34">
        <v>-157601</v>
      </c>
      <c r="AS1048" s="34">
        <v>0</v>
      </c>
    </row>
    <row r="1049" spans="2:45" s="1" customFormat="1" ht="12.75" x14ac:dyDescent="0.2">
      <c r="B1049" s="31" t="s">
        <v>3798</v>
      </c>
      <c r="C1049" s="32" t="s">
        <v>1163</v>
      </c>
      <c r="D1049" s="31" t="s">
        <v>1164</v>
      </c>
      <c r="E1049" s="31" t="s">
        <v>13</v>
      </c>
      <c r="F1049" s="31" t="s">
        <v>11</v>
      </c>
      <c r="G1049" s="31" t="s">
        <v>18</v>
      </c>
      <c r="H1049" s="31" t="s">
        <v>80</v>
      </c>
      <c r="I1049" s="31" t="s">
        <v>10</v>
      </c>
      <c r="J1049" s="31" t="s">
        <v>14</v>
      </c>
      <c r="K1049" s="31" t="s">
        <v>1165</v>
      </c>
      <c r="L1049" s="33">
        <v>5104</v>
      </c>
      <c r="M1049" s="150">
        <v>643163.60326500004</v>
      </c>
      <c r="N1049" s="34">
        <v>-293243.74</v>
      </c>
      <c r="O1049" s="34">
        <v>274143.74</v>
      </c>
      <c r="P1049" s="30">
        <v>429119.86326500005</v>
      </c>
      <c r="Q1049" s="35">
        <v>31767.091783</v>
      </c>
      <c r="R1049" s="36">
        <v>0</v>
      </c>
      <c r="S1049" s="36">
        <v>4136.3454788587314</v>
      </c>
      <c r="T1049" s="36">
        <v>6071.6545211412686</v>
      </c>
      <c r="U1049" s="37">
        <v>10208.055046672991</v>
      </c>
      <c r="V1049" s="38">
        <v>41975.146829672987</v>
      </c>
      <c r="W1049" s="34">
        <v>471095.01009467302</v>
      </c>
      <c r="X1049" s="34">
        <v>7755.6477728587342</v>
      </c>
      <c r="Y1049" s="33">
        <v>463339.36232181429</v>
      </c>
      <c r="Z1049" s="144">
        <v>75507.912099805617</v>
      </c>
      <c r="AA1049" s="34">
        <v>406390.62090090237</v>
      </c>
      <c r="AB1049" s="34">
        <v>93095.7803888325</v>
      </c>
      <c r="AC1049" s="34">
        <v>91284.98</v>
      </c>
      <c r="AD1049" s="34">
        <v>9616.7450000000008</v>
      </c>
      <c r="AE1049" s="34">
        <v>21675.59</v>
      </c>
      <c r="AF1049" s="34">
        <v>697571.62838954036</v>
      </c>
      <c r="AG1049" s="136">
        <v>157643</v>
      </c>
      <c r="AH1049" s="34">
        <v>176743</v>
      </c>
      <c r="AI1049" s="34">
        <v>0</v>
      </c>
      <c r="AJ1049" s="34">
        <v>19100</v>
      </c>
      <c r="AK1049" s="34">
        <v>19100</v>
      </c>
      <c r="AL1049" s="34">
        <v>157643</v>
      </c>
      <c r="AM1049" s="34">
        <v>157643</v>
      </c>
      <c r="AN1049" s="34">
        <v>0</v>
      </c>
      <c r="AO1049" s="34">
        <v>429119.86326500005</v>
      </c>
      <c r="AP1049" s="34">
        <v>410019.86326500005</v>
      </c>
      <c r="AQ1049" s="34">
        <v>19100</v>
      </c>
      <c r="AR1049" s="34">
        <v>-293243.74</v>
      </c>
      <c r="AS1049" s="34">
        <v>0</v>
      </c>
    </row>
    <row r="1050" spans="2:45" s="1" customFormat="1" ht="12.75" x14ac:dyDescent="0.2">
      <c r="B1050" s="31" t="s">
        <v>3798</v>
      </c>
      <c r="C1050" s="32" t="s">
        <v>237</v>
      </c>
      <c r="D1050" s="31" t="s">
        <v>238</v>
      </c>
      <c r="E1050" s="31" t="s">
        <v>13</v>
      </c>
      <c r="F1050" s="31" t="s">
        <v>11</v>
      </c>
      <c r="G1050" s="31" t="s">
        <v>18</v>
      </c>
      <c r="H1050" s="31" t="s">
        <v>80</v>
      </c>
      <c r="I1050" s="31" t="s">
        <v>10</v>
      </c>
      <c r="J1050" s="31" t="s">
        <v>22</v>
      </c>
      <c r="K1050" s="31" t="s">
        <v>239</v>
      </c>
      <c r="L1050" s="33">
        <v>170</v>
      </c>
      <c r="M1050" s="150">
        <v>14261.019681</v>
      </c>
      <c r="N1050" s="34">
        <v>2690.5</v>
      </c>
      <c r="O1050" s="34">
        <v>0</v>
      </c>
      <c r="P1050" s="30">
        <v>3449.2896809999984</v>
      </c>
      <c r="Q1050" s="35">
        <v>530.78339600000004</v>
      </c>
      <c r="R1050" s="36">
        <v>0</v>
      </c>
      <c r="S1050" s="36">
        <v>0</v>
      </c>
      <c r="T1050" s="36">
        <v>340</v>
      </c>
      <c r="U1050" s="37">
        <v>340.00183345109883</v>
      </c>
      <c r="V1050" s="38">
        <v>870.78522945109887</v>
      </c>
      <c r="W1050" s="34">
        <v>4320.0749104510969</v>
      </c>
      <c r="X1050" s="34">
        <v>0</v>
      </c>
      <c r="Y1050" s="33">
        <v>4320.0749104510969</v>
      </c>
      <c r="Z1050" s="144">
        <v>0</v>
      </c>
      <c r="AA1050" s="34">
        <v>530.72810005762221</v>
      </c>
      <c r="AB1050" s="34">
        <v>406.88445743495168</v>
      </c>
      <c r="AC1050" s="34">
        <v>1897.3200000000002</v>
      </c>
      <c r="AD1050" s="34">
        <v>0</v>
      </c>
      <c r="AE1050" s="34">
        <v>0</v>
      </c>
      <c r="AF1050" s="34">
        <v>2834.9325574925742</v>
      </c>
      <c r="AG1050" s="136">
        <v>0</v>
      </c>
      <c r="AH1050" s="34">
        <v>1662.7699999999998</v>
      </c>
      <c r="AI1050" s="34">
        <v>0</v>
      </c>
      <c r="AJ1050" s="34">
        <v>0</v>
      </c>
      <c r="AK1050" s="34">
        <v>0</v>
      </c>
      <c r="AL1050" s="34">
        <v>0</v>
      </c>
      <c r="AM1050" s="34">
        <v>1662.7699999999998</v>
      </c>
      <c r="AN1050" s="34">
        <v>1662.7699999999998</v>
      </c>
      <c r="AO1050" s="34">
        <v>3449.2896809999984</v>
      </c>
      <c r="AP1050" s="34">
        <v>1786.5196809999986</v>
      </c>
      <c r="AQ1050" s="34">
        <v>1662.7699999999995</v>
      </c>
      <c r="AR1050" s="34">
        <v>349</v>
      </c>
      <c r="AS1050" s="34">
        <v>2341.5</v>
      </c>
    </row>
    <row r="1051" spans="2:45" s="1" customFormat="1" ht="12.75" x14ac:dyDescent="0.2">
      <c r="B1051" s="31" t="s">
        <v>3798</v>
      </c>
      <c r="C1051" s="32" t="s">
        <v>2999</v>
      </c>
      <c r="D1051" s="31" t="s">
        <v>3000</v>
      </c>
      <c r="E1051" s="31" t="s">
        <v>13</v>
      </c>
      <c r="F1051" s="31" t="s">
        <v>11</v>
      </c>
      <c r="G1051" s="31" t="s">
        <v>18</v>
      </c>
      <c r="H1051" s="31" t="s">
        <v>80</v>
      </c>
      <c r="I1051" s="31" t="s">
        <v>10</v>
      </c>
      <c r="J1051" s="31" t="s">
        <v>12</v>
      </c>
      <c r="K1051" s="31" t="s">
        <v>3001</v>
      </c>
      <c r="L1051" s="33">
        <v>3451</v>
      </c>
      <c r="M1051" s="150">
        <v>151915.69863299999</v>
      </c>
      <c r="N1051" s="34">
        <v>-167027</v>
      </c>
      <c r="O1051" s="34">
        <v>56555.352925835614</v>
      </c>
      <c r="P1051" s="30">
        <v>163227.69863299999</v>
      </c>
      <c r="Q1051" s="35">
        <v>13335.086488999999</v>
      </c>
      <c r="R1051" s="36">
        <v>0</v>
      </c>
      <c r="S1051" s="36">
        <v>6930.6480971455185</v>
      </c>
      <c r="T1051" s="36">
        <v>-1.5482103641334106</v>
      </c>
      <c r="U1051" s="37">
        <v>6929.1372519749184</v>
      </c>
      <c r="V1051" s="38">
        <v>20264.223740974918</v>
      </c>
      <c r="W1051" s="34">
        <v>183491.9223739749</v>
      </c>
      <c r="X1051" s="34">
        <v>12994.965182145505</v>
      </c>
      <c r="Y1051" s="33">
        <v>170496.9571918294</v>
      </c>
      <c r="Z1051" s="144">
        <v>0</v>
      </c>
      <c r="AA1051" s="34">
        <v>3781.8578179187853</v>
      </c>
      <c r="AB1051" s="34">
        <v>22674.054096034921</v>
      </c>
      <c r="AC1051" s="34">
        <v>14465.6</v>
      </c>
      <c r="AD1051" s="34">
        <v>5426.4662711000001</v>
      </c>
      <c r="AE1051" s="34">
        <v>2093.41</v>
      </c>
      <c r="AF1051" s="34">
        <v>48441.3881850537</v>
      </c>
      <c r="AG1051" s="136">
        <v>193766</v>
      </c>
      <c r="AH1051" s="34">
        <v>196556</v>
      </c>
      <c r="AI1051" s="34">
        <v>0</v>
      </c>
      <c r="AJ1051" s="34">
        <v>2790</v>
      </c>
      <c r="AK1051" s="34">
        <v>2790</v>
      </c>
      <c r="AL1051" s="34">
        <v>193766</v>
      </c>
      <c r="AM1051" s="34">
        <v>193766</v>
      </c>
      <c r="AN1051" s="34">
        <v>0</v>
      </c>
      <c r="AO1051" s="34">
        <v>163227.69863299999</v>
      </c>
      <c r="AP1051" s="34">
        <v>160437.69863299999</v>
      </c>
      <c r="AQ1051" s="34">
        <v>2790</v>
      </c>
      <c r="AR1051" s="34">
        <v>-167027</v>
      </c>
      <c r="AS1051" s="34">
        <v>0</v>
      </c>
    </row>
    <row r="1052" spans="2:45" s="1" customFormat="1" ht="12.75" x14ac:dyDescent="0.2">
      <c r="B1052" s="31" t="s">
        <v>3798</v>
      </c>
      <c r="C1052" s="32" t="s">
        <v>2264</v>
      </c>
      <c r="D1052" s="31" t="s">
        <v>2265</v>
      </c>
      <c r="E1052" s="31" t="s">
        <v>13</v>
      </c>
      <c r="F1052" s="31" t="s">
        <v>11</v>
      </c>
      <c r="G1052" s="31" t="s">
        <v>18</v>
      </c>
      <c r="H1052" s="31" t="s">
        <v>80</v>
      </c>
      <c r="I1052" s="31" t="s">
        <v>10</v>
      </c>
      <c r="J1052" s="31" t="s">
        <v>22</v>
      </c>
      <c r="K1052" s="31" t="s">
        <v>2266</v>
      </c>
      <c r="L1052" s="33">
        <v>296</v>
      </c>
      <c r="M1052" s="150">
        <v>31423.625571999997</v>
      </c>
      <c r="N1052" s="34">
        <v>-58441</v>
      </c>
      <c r="O1052" s="34">
        <v>57448.800000000003</v>
      </c>
      <c r="P1052" s="30">
        <v>-29096.998428000003</v>
      </c>
      <c r="Q1052" s="35">
        <v>1377.29739</v>
      </c>
      <c r="R1052" s="36">
        <v>29096.998428000003</v>
      </c>
      <c r="S1052" s="36">
        <v>0</v>
      </c>
      <c r="T1052" s="36">
        <v>45570.446518757977</v>
      </c>
      <c r="U1052" s="37">
        <v>74667.847591196172</v>
      </c>
      <c r="V1052" s="38">
        <v>76045.144981196179</v>
      </c>
      <c r="W1052" s="34">
        <v>76045.144981196179</v>
      </c>
      <c r="X1052" s="34">
        <v>56071.502609999996</v>
      </c>
      <c r="Y1052" s="33">
        <v>19973.642371196183</v>
      </c>
      <c r="Z1052" s="144">
        <v>0</v>
      </c>
      <c r="AA1052" s="34">
        <v>1617.6297048801321</v>
      </c>
      <c r="AB1052" s="34">
        <v>3476.3662066636425</v>
      </c>
      <c r="AC1052" s="34">
        <v>1738.52</v>
      </c>
      <c r="AD1052" s="34">
        <v>0</v>
      </c>
      <c r="AE1052" s="34">
        <v>387.53</v>
      </c>
      <c r="AF1052" s="34">
        <v>7220.0459115437743</v>
      </c>
      <c r="AG1052" s="136">
        <v>283</v>
      </c>
      <c r="AH1052" s="34">
        <v>3887.3759999999993</v>
      </c>
      <c r="AI1052" s="34">
        <v>0</v>
      </c>
      <c r="AJ1052" s="34">
        <v>992.2</v>
      </c>
      <c r="AK1052" s="34">
        <v>992.2</v>
      </c>
      <c r="AL1052" s="34">
        <v>283</v>
      </c>
      <c r="AM1052" s="34">
        <v>2895.1759999999995</v>
      </c>
      <c r="AN1052" s="34">
        <v>2612.1759999999995</v>
      </c>
      <c r="AO1052" s="34">
        <v>-29096.998428000003</v>
      </c>
      <c r="AP1052" s="34">
        <v>-32701.374428000003</v>
      </c>
      <c r="AQ1052" s="34">
        <v>3604.3760000000002</v>
      </c>
      <c r="AR1052" s="34">
        <v>-58441</v>
      </c>
      <c r="AS1052" s="34">
        <v>0</v>
      </c>
    </row>
    <row r="1053" spans="2:45" s="1" customFormat="1" ht="12.75" x14ac:dyDescent="0.2">
      <c r="B1053" s="31" t="s">
        <v>3798</v>
      </c>
      <c r="C1053" s="32" t="s">
        <v>3587</v>
      </c>
      <c r="D1053" s="31" t="s">
        <v>3588</v>
      </c>
      <c r="E1053" s="31" t="s">
        <v>13</v>
      </c>
      <c r="F1053" s="31" t="s">
        <v>11</v>
      </c>
      <c r="G1053" s="31" t="s">
        <v>18</v>
      </c>
      <c r="H1053" s="31" t="s">
        <v>80</v>
      </c>
      <c r="I1053" s="31" t="s">
        <v>10</v>
      </c>
      <c r="J1053" s="31" t="s">
        <v>22</v>
      </c>
      <c r="K1053" s="31" t="s">
        <v>3589</v>
      </c>
      <c r="L1053" s="33">
        <v>590</v>
      </c>
      <c r="M1053" s="150">
        <v>25381.180961999999</v>
      </c>
      <c r="N1053" s="34">
        <v>-10331</v>
      </c>
      <c r="O1053" s="34">
        <v>8740.2266243262038</v>
      </c>
      <c r="P1053" s="30">
        <v>12547.970961999999</v>
      </c>
      <c r="Q1053" s="35">
        <v>479.71551499999998</v>
      </c>
      <c r="R1053" s="36">
        <v>0</v>
      </c>
      <c r="S1053" s="36">
        <v>465.60189142875021</v>
      </c>
      <c r="T1053" s="36">
        <v>714.39810857124985</v>
      </c>
      <c r="U1053" s="37">
        <v>1180.0063631538137</v>
      </c>
      <c r="V1053" s="38">
        <v>1659.7218781538136</v>
      </c>
      <c r="W1053" s="34">
        <v>14207.692840153813</v>
      </c>
      <c r="X1053" s="34">
        <v>873.00354642875027</v>
      </c>
      <c r="Y1053" s="33">
        <v>13334.689293725063</v>
      </c>
      <c r="Z1053" s="144">
        <v>0</v>
      </c>
      <c r="AA1053" s="34">
        <v>1299.7863196126252</v>
      </c>
      <c r="AB1053" s="34">
        <v>4915.7756887651121</v>
      </c>
      <c r="AC1053" s="34">
        <v>2951.4700000000003</v>
      </c>
      <c r="AD1053" s="34">
        <v>50.5</v>
      </c>
      <c r="AE1053" s="34">
        <v>0</v>
      </c>
      <c r="AF1053" s="34">
        <v>9217.5320083777369</v>
      </c>
      <c r="AG1053" s="136">
        <v>0</v>
      </c>
      <c r="AH1053" s="34">
        <v>6070.7899999999991</v>
      </c>
      <c r="AI1053" s="34">
        <v>0</v>
      </c>
      <c r="AJ1053" s="34">
        <v>300</v>
      </c>
      <c r="AK1053" s="34">
        <v>300</v>
      </c>
      <c r="AL1053" s="34">
        <v>0</v>
      </c>
      <c r="AM1053" s="34">
        <v>5770.7899999999991</v>
      </c>
      <c r="AN1053" s="34">
        <v>5770.7899999999991</v>
      </c>
      <c r="AO1053" s="34">
        <v>12547.970961999999</v>
      </c>
      <c r="AP1053" s="34">
        <v>6477.1809620000004</v>
      </c>
      <c r="AQ1053" s="34">
        <v>6070.7900000000009</v>
      </c>
      <c r="AR1053" s="34">
        <v>-10331</v>
      </c>
      <c r="AS1053" s="34">
        <v>0</v>
      </c>
    </row>
    <row r="1054" spans="2:45" s="1" customFormat="1" ht="12.75" x14ac:dyDescent="0.2">
      <c r="B1054" s="31" t="s">
        <v>3798</v>
      </c>
      <c r="C1054" s="32" t="s">
        <v>3347</v>
      </c>
      <c r="D1054" s="31" t="s">
        <v>3348</v>
      </c>
      <c r="E1054" s="31" t="s">
        <v>13</v>
      </c>
      <c r="F1054" s="31" t="s">
        <v>11</v>
      </c>
      <c r="G1054" s="31" t="s">
        <v>18</v>
      </c>
      <c r="H1054" s="31" t="s">
        <v>80</v>
      </c>
      <c r="I1054" s="31" t="s">
        <v>10</v>
      </c>
      <c r="J1054" s="31" t="s">
        <v>22</v>
      </c>
      <c r="K1054" s="31" t="s">
        <v>3349</v>
      </c>
      <c r="L1054" s="33">
        <v>667</v>
      </c>
      <c r="M1054" s="150">
        <v>25109.057631</v>
      </c>
      <c r="N1054" s="34">
        <v>-31936</v>
      </c>
      <c r="O1054" s="34">
        <v>20674.995486353677</v>
      </c>
      <c r="P1054" s="30">
        <v>-5791.5153690000016</v>
      </c>
      <c r="Q1054" s="35">
        <v>445.974807</v>
      </c>
      <c r="R1054" s="36">
        <v>5791.5153690000016</v>
      </c>
      <c r="S1054" s="36">
        <v>13.632710857148094</v>
      </c>
      <c r="T1054" s="36">
        <v>16739.441762704249</v>
      </c>
      <c r="U1054" s="37">
        <v>22544.711414334986</v>
      </c>
      <c r="V1054" s="38">
        <v>22990.686221334985</v>
      </c>
      <c r="W1054" s="34">
        <v>22990.686221334985</v>
      </c>
      <c r="X1054" s="34">
        <v>20266.510634210827</v>
      </c>
      <c r="Y1054" s="33">
        <v>2724.1755871241585</v>
      </c>
      <c r="Z1054" s="144">
        <v>0</v>
      </c>
      <c r="AA1054" s="34">
        <v>3724.6520315640132</v>
      </c>
      <c r="AB1054" s="34">
        <v>5951.0417193835365</v>
      </c>
      <c r="AC1054" s="34">
        <v>5689.54</v>
      </c>
      <c r="AD1054" s="34">
        <v>1574.3262952</v>
      </c>
      <c r="AE1054" s="34">
        <v>241.31</v>
      </c>
      <c r="AF1054" s="34">
        <v>17180.870046147553</v>
      </c>
      <c r="AG1054" s="136">
        <v>0</v>
      </c>
      <c r="AH1054" s="34">
        <v>7638.4269999999988</v>
      </c>
      <c r="AI1054" s="34">
        <v>0</v>
      </c>
      <c r="AJ1054" s="34">
        <v>1114.5</v>
      </c>
      <c r="AK1054" s="34">
        <v>1114.5</v>
      </c>
      <c r="AL1054" s="34">
        <v>0</v>
      </c>
      <c r="AM1054" s="34">
        <v>6523.9269999999988</v>
      </c>
      <c r="AN1054" s="34">
        <v>6523.9269999999988</v>
      </c>
      <c r="AO1054" s="34">
        <v>-5791.5153690000016</v>
      </c>
      <c r="AP1054" s="34">
        <v>-13429.942369</v>
      </c>
      <c r="AQ1054" s="34">
        <v>7638.4269999999988</v>
      </c>
      <c r="AR1054" s="34">
        <v>-80009</v>
      </c>
      <c r="AS1054" s="34">
        <v>48073</v>
      </c>
    </row>
    <row r="1055" spans="2:45" s="1" customFormat="1" ht="12.75" x14ac:dyDescent="0.2">
      <c r="B1055" s="31" t="s">
        <v>3798</v>
      </c>
      <c r="C1055" s="32" t="s">
        <v>2840</v>
      </c>
      <c r="D1055" s="31" t="s">
        <v>2841</v>
      </c>
      <c r="E1055" s="31" t="s">
        <v>13</v>
      </c>
      <c r="F1055" s="31" t="s">
        <v>11</v>
      </c>
      <c r="G1055" s="31" t="s">
        <v>18</v>
      </c>
      <c r="H1055" s="31" t="s">
        <v>80</v>
      </c>
      <c r="I1055" s="31" t="s">
        <v>10</v>
      </c>
      <c r="J1055" s="31" t="s">
        <v>22</v>
      </c>
      <c r="K1055" s="31" t="s">
        <v>2842</v>
      </c>
      <c r="L1055" s="33">
        <v>760</v>
      </c>
      <c r="M1055" s="150">
        <v>75498.336507999993</v>
      </c>
      <c r="N1055" s="34">
        <v>39263</v>
      </c>
      <c r="O1055" s="34">
        <v>0</v>
      </c>
      <c r="P1055" s="30">
        <v>122194.89650799998</v>
      </c>
      <c r="Q1055" s="35">
        <v>0</v>
      </c>
      <c r="R1055" s="36">
        <v>0</v>
      </c>
      <c r="S1055" s="36">
        <v>0</v>
      </c>
      <c r="T1055" s="36">
        <v>1520</v>
      </c>
      <c r="U1055" s="37">
        <v>1520.0081966049127</v>
      </c>
      <c r="V1055" s="38">
        <v>1520.0081966049127</v>
      </c>
      <c r="W1055" s="34">
        <v>123714.90470460489</v>
      </c>
      <c r="X1055" s="34">
        <v>0</v>
      </c>
      <c r="Y1055" s="33">
        <v>123714.90470460489</v>
      </c>
      <c r="Z1055" s="144">
        <v>0</v>
      </c>
      <c r="AA1055" s="34">
        <v>3257.6322415036825</v>
      </c>
      <c r="AB1055" s="34">
        <v>7711.5223102632699</v>
      </c>
      <c r="AC1055" s="34">
        <v>12302.970000000001</v>
      </c>
      <c r="AD1055" s="34">
        <v>143.88712249999983</v>
      </c>
      <c r="AE1055" s="34">
        <v>764.32</v>
      </c>
      <c r="AF1055" s="34">
        <v>24180.331674266952</v>
      </c>
      <c r="AG1055" s="136">
        <v>0</v>
      </c>
      <c r="AH1055" s="34">
        <v>7433.5599999999995</v>
      </c>
      <c r="AI1055" s="34">
        <v>0</v>
      </c>
      <c r="AJ1055" s="34">
        <v>0</v>
      </c>
      <c r="AK1055" s="34">
        <v>0</v>
      </c>
      <c r="AL1055" s="34">
        <v>0</v>
      </c>
      <c r="AM1055" s="34">
        <v>7433.5599999999995</v>
      </c>
      <c r="AN1055" s="34">
        <v>7433.5599999999995</v>
      </c>
      <c r="AO1055" s="34">
        <v>122194.89650799998</v>
      </c>
      <c r="AP1055" s="34">
        <v>114761.33650799998</v>
      </c>
      <c r="AQ1055" s="34">
        <v>7433.5599999999977</v>
      </c>
      <c r="AR1055" s="34">
        <v>39263</v>
      </c>
      <c r="AS1055" s="34">
        <v>0</v>
      </c>
    </row>
    <row r="1056" spans="2:45" s="1" customFormat="1" ht="12.75" x14ac:dyDescent="0.2">
      <c r="B1056" s="31" t="s">
        <v>3798</v>
      </c>
      <c r="C1056" s="32" t="s">
        <v>333</v>
      </c>
      <c r="D1056" s="31" t="s">
        <v>334</v>
      </c>
      <c r="E1056" s="31" t="s">
        <v>13</v>
      </c>
      <c r="F1056" s="31" t="s">
        <v>11</v>
      </c>
      <c r="G1056" s="31" t="s">
        <v>18</v>
      </c>
      <c r="H1056" s="31" t="s">
        <v>80</v>
      </c>
      <c r="I1056" s="31" t="s">
        <v>10</v>
      </c>
      <c r="J1056" s="31" t="s">
        <v>12</v>
      </c>
      <c r="K1056" s="31" t="s">
        <v>335</v>
      </c>
      <c r="L1056" s="33">
        <v>4480</v>
      </c>
      <c r="M1056" s="150">
        <v>161857.12441799999</v>
      </c>
      <c r="N1056" s="34">
        <v>-110286</v>
      </c>
      <c r="O1056" s="34">
        <v>56542.469216517056</v>
      </c>
      <c r="P1056" s="30">
        <v>-163803.87558200001</v>
      </c>
      <c r="Q1056" s="35">
        <v>8207.3372870000003</v>
      </c>
      <c r="R1056" s="36">
        <v>163803.87558200001</v>
      </c>
      <c r="S1056" s="36">
        <v>2817.165097143939</v>
      </c>
      <c r="T1056" s="36">
        <v>33917.23111023099</v>
      </c>
      <c r="U1056" s="37">
        <v>200539.35319265365</v>
      </c>
      <c r="V1056" s="38">
        <v>208746.69047965365</v>
      </c>
      <c r="W1056" s="34">
        <v>208746.69047965365</v>
      </c>
      <c r="X1056" s="34">
        <v>56082.335946661013</v>
      </c>
      <c r="Y1056" s="33">
        <v>152664.35453299264</v>
      </c>
      <c r="Z1056" s="144">
        <v>0</v>
      </c>
      <c r="AA1056" s="34">
        <v>10141.447661227083</v>
      </c>
      <c r="AB1056" s="34">
        <v>41725.761569868933</v>
      </c>
      <c r="AC1056" s="34">
        <v>27810.36</v>
      </c>
      <c r="AD1056" s="34">
        <v>7454.63725086043</v>
      </c>
      <c r="AE1056" s="34">
        <v>710.29</v>
      </c>
      <c r="AF1056" s="34">
        <v>87842.496481956434</v>
      </c>
      <c r="AG1056" s="136">
        <v>164065</v>
      </c>
      <c r="AH1056" s="34">
        <v>175271</v>
      </c>
      <c r="AI1056" s="34">
        <v>0</v>
      </c>
      <c r="AJ1056" s="34">
        <v>11206</v>
      </c>
      <c r="AK1056" s="34">
        <v>11206</v>
      </c>
      <c r="AL1056" s="34">
        <v>164065</v>
      </c>
      <c r="AM1056" s="34">
        <v>164065</v>
      </c>
      <c r="AN1056" s="34">
        <v>0</v>
      </c>
      <c r="AO1056" s="34">
        <v>-163803.87558200001</v>
      </c>
      <c r="AP1056" s="34">
        <v>-175009.87558200001</v>
      </c>
      <c r="AQ1056" s="34">
        <v>11206</v>
      </c>
      <c r="AR1056" s="34">
        <v>-110286</v>
      </c>
      <c r="AS1056" s="34">
        <v>0</v>
      </c>
    </row>
    <row r="1057" spans="2:45" s="1" customFormat="1" ht="12.75" x14ac:dyDescent="0.2">
      <c r="B1057" s="31" t="s">
        <v>3798</v>
      </c>
      <c r="C1057" s="32" t="s">
        <v>2192</v>
      </c>
      <c r="D1057" s="31" t="s">
        <v>2193</v>
      </c>
      <c r="E1057" s="31" t="s">
        <v>13</v>
      </c>
      <c r="F1057" s="31" t="s">
        <v>11</v>
      </c>
      <c r="G1057" s="31" t="s">
        <v>18</v>
      </c>
      <c r="H1057" s="31" t="s">
        <v>80</v>
      </c>
      <c r="I1057" s="31" t="s">
        <v>10</v>
      </c>
      <c r="J1057" s="31" t="s">
        <v>12</v>
      </c>
      <c r="K1057" s="31" t="s">
        <v>2194</v>
      </c>
      <c r="L1057" s="33">
        <v>1394</v>
      </c>
      <c r="M1057" s="150">
        <v>130002.17313700002</v>
      </c>
      <c r="N1057" s="34">
        <v>-50970</v>
      </c>
      <c r="O1057" s="34">
        <v>35092.958802746311</v>
      </c>
      <c r="P1057" s="30">
        <v>-10154.626862999983</v>
      </c>
      <c r="Q1057" s="35">
        <v>2953.845691</v>
      </c>
      <c r="R1057" s="36">
        <v>10154.626862999983</v>
      </c>
      <c r="S1057" s="36">
        <v>0</v>
      </c>
      <c r="T1057" s="36">
        <v>26493.370728523187</v>
      </c>
      <c r="U1057" s="37">
        <v>36648.195215968626</v>
      </c>
      <c r="V1057" s="38">
        <v>39602.040906968628</v>
      </c>
      <c r="W1057" s="34">
        <v>39602.040906968628</v>
      </c>
      <c r="X1057" s="34">
        <v>32139.113111746316</v>
      </c>
      <c r="Y1057" s="33">
        <v>7462.9277952223129</v>
      </c>
      <c r="Z1057" s="144">
        <v>0</v>
      </c>
      <c r="AA1057" s="34">
        <v>3297.7044681993561</v>
      </c>
      <c r="AB1057" s="34">
        <v>9046.130025664399</v>
      </c>
      <c r="AC1057" s="34">
        <v>5843.25</v>
      </c>
      <c r="AD1057" s="34">
        <v>966</v>
      </c>
      <c r="AE1057" s="34">
        <v>5541.33</v>
      </c>
      <c r="AF1057" s="34">
        <v>24694.414493863755</v>
      </c>
      <c r="AG1057" s="136">
        <v>39784</v>
      </c>
      <c r="AH1057" s="34">
        <v>43146.2</v>
      </c>
      <c r="AI1057" s="34">
        <v>205</v>
      </c>
      <c r="AJ1057" s="34">
        <v>3567.2000000000003</v>
      </c>
      <c r="AK1057" s="34">
        <v>3362.2000000000003</v>
      </c>
      <c r="AL1057" s="34">
        <v>39579</v>
      </c>
      <c r="AM1057" s="34">
        <v>39579</v>
      </c>
      <c r="AN1057" s="34">
        <v>0</v>
      </c>
      <c r="AO1057" s="34">
        <v>-10154.626862999983</v>
      </c>
      <c r="AP1057" s="34">
        <v>-13516.826862999984</v>
      </c>
      <c r="AQ1057" s="34">
        <v>3362.2000000000007</v>
      </c>
      <c r="AR1057" s="34">
        <v>-50970</v>
      </c>
      <c r="AS1057" s="34">
        <v>0</v>
      </c>
    </row>
    <row r="1058" spans="2:45" s="1" customFormat="1" ht="12.75" x14ac:dyDescent="0.2">
      <c r="B1058" s="31" t="s">
        <v>3798</v>
      </c>
      <c r="C1058" s="32" t="s">
        <v>2891</v>
      </c>
      <c r="D1058" s="31" t="s">
        <v>2892</v>
      </c>
      <c r="E1058" s="31" t="s">
        <v>13</v>
      </c>
      <c r="F1058" s="31" t="s">
        <v>11</v>
      </c>
      <c r="G1058" s="31" t="s">
        <v>18</v>
      </c>
      <c r="H1058" s="31" t="s">
        <v>80</v>
      </c>
      <c r="I1058" s="31" t="s">
        <v>10</v>
      </c>
      <c r="J1058" s="31" t="s">
        <v>21</v>
      </c>
      <c r="K1058" s="31" t="s">
        <v>2893</v>
      </c>
      <c r="L1058" s="33">
        <v>18068</v>
      </c>
      <c r="M1058" s="150">
        <v>1172523.965171</v>
      </c>
      <c r="N1058" s="34">
        <v>-548265</v>
      </c>
      <c r="O1058" s="34">
        <v>346128.23943737778</v>
      </c>
      <c r="P1058" s="30">
        <v>839678.96517099999</v>
      </c>
      <c r="Q1058" s="35">
        <v>75014.638519</v>
      </c>
      <c r="R1058" s="36">
        <v>0</v>
      </c>
      <c r="S1058" s="36">
        <v>19041.561676578742</v>
      </c>
      <c r="T1058" s="36">
        <v>17094.438323421258</v>
      </c>
      <c r="U1058" s="37">
        <v>36136.194863496785</v>
      </c>
      <c r="V1058" s="38">
        <v>111150.83338249678</v>
      </c>
      <c r="W1058" s="34">
        <v>950829.79855349683</v>
      </c>
      <c r="X1058" s="34">
        <v>35702.928143578698</v>
      </c>
      <c r="Y1058" s="33">
        <v>915126.87040991813</v>
      </c>
      <c r="Z1058" s="144">
        <v>0</v>
      </c>
      <c r="AA1058" s="34">
        <v>123939.63874056096</v>
      </c>
      <c r="AB1058" s="34">
        <v>144166.29067917282</v>
      </c>
      <c r="AC1058" s="34">
        <v>75735.87</v>
      </c>
      <c r="AD1058" s="34">
        <v>20867.457364917977</v>
      </c>
      <c r="AE1058" s="34">
        <v>13056.64</v>
      </c>
      <c r="AF1058" s="34">
        <v>377765.89678465173</v>
      </c>
      <c r="AG1058" s="136">
        <v>513420</v>
      </c>
      <c r="AH1058" s="34">
        <v>571737</v>
      </c>
      <c r="AI1058" s="34">
        <v>1430</v>
      </c>
      <c r="AJ1058" s="34">
        <v>59747</v>
      </c>
      <c r="AK1058" s="34">
        <v>58317</v>
      </c>
      <c r="AL1058" s="34">
        <v>511990</v>
      </c>
      <c r="AM1058" s="34">
        <v>511990</v>
      </c>
      <c r="AN1058" s="34">
        <v>0</v>
      </c>
      <c r="AO1058" s="34">
        <v>839678.96517099999</v>
      </c>
      <c r="AP1058" s="34">
        <v>781361.96517099999</v>
      </c>
      <c r="AQ1058" s="34">
        <v>58317</v>
      </c>
      <c r="AR1058" s="34">
        <v>-548265</v>
      </c>
      <c r="AS1058" s="34">
        <v>0</v>
      </c>
    </row>
    <row r="1059" spans="2:45" s="1" customFormat="1" ht="12.75" x14ac:dyDescent="0.2">
      <c r="B1059" s="31" t="s">
        <v>3798</v>
      </c>
      <c r="C1059" s="32" t="s">
        <v>78</v>
      </c>
      <c r="D1059" s="31" t="s">
        <v>79</v>
      </c>
      <c r="E1059" s="31" t="s">
        <v>13</v>
      </c>
      <c r="F1059" s="31" t="s">
        <v>11</v>
      </c>
      <c r="G1059" s="31" t="s">
        <v>18</v>
      </c>
      <c r="H1059" s="31" t="s">
        <v>80</v>
      </c>
      <c r="I1059" s="31" t="s">
        <v>10</v>
      </c>
      <c r="J1059" s="31" t="s">
        <v>12</v>
      </c>
      <c r="K1059" s="31" t="s">
        <v>81</v>
      </c>
      <c r="L1059" s="33">
        <v>1052</v>
      </c>
      <c r="M1059" s="150">
        <v>95844.74325</v>
      </c>
      <c r="N1059" s="34">
        <v>-9347</v>
      </c>
      <c r="O1059" s="34">
        <v>0</v>
      </c>
      <c r="P1059" s="30">
        <v>64776.74325</v>
      </c>
      <c r="Q1059" s="35">
        <v>4549.1136779999997</v>
      </c>
      <c r="R1059" s="36">
        <v>0</v>
      </c>
      <c r="S1059" s="36">
        <v>0</v>
      </c>
      <c r="T1059" s="36">
        <v>2104</v>
      </c>
      <c r="U1059" s="37">
        <v>2104.0113458267997</v>
      </c>
      <c r="V1059" s="38">
        <v>6653.1250238267994</v>
      </c>
      <c r="W1059" s="34">
        <v>71429.868273826796</v>
      </c>
      <c r="X1059" s="34">
        <v>0</v>
      </c>
      <c r="Y1059" s="33">
        <v>71429.868273826796</v>
      </c>
      <c r="Z1059" s="144">
        <v>0</v>
      </c>
      <c r="AA1059" s="34">
        <v>7026.836630813541</v>
      </c>
      <c r="AB1059" s="34">
        <v>9386.412010940383</v>
      </c>
      <c r="AC1059" s="34">
        <v>19180.190000000002</v>
      </c>
      <c r="AD1059" s="34">
        <v>636.70000000000005</v>
      </c>
      <c r="AE1059" s="34">
        <v>535.36</v>
      </c>
      <c r="AF1059" s="34">
        <v>36765.498641753926</v>
      </c>
      <c r="AG1059" s="136">
        <v>26565</v>
      </c>
      <c r="AH1059" s="34">
        <v>30922</v>
      </c>
      <c r="AI1059" s="34">
        <v>0</v>
      </c>
      <c r="AJ1059" s="34">
        <v>4357</v>
      </c>
      <c r="AK1059" s="34">
        <v>4357</v>
      </c>
      <c r="AL1059" s="34">
        <v>26565</v>
      </c>
      <c r="AM1059" s="34">
        <v>26565</v>
      </c>
      <c r="AN1059" s="34">
        <v>0</v>
      </c>
      <c r="AO1059" s="34">
        <v>64776.74325</v>
      </c>
      <c r="AP1059" s="34">
        <v>60419.74325</v>
      </c>
      <c r="AQ1059" s="34">
        <v>4357</v>
      </c>
      <c r="AR1059" s="34">
        <v>-9347</v>
      </c>
      <c r="AS1059" s="34">
        <v>0</v>
      </c>
    </row>
    <row r="1060" spans="2:45" s="1" customFormat="1" ht="12.75" x14ac:dyDescent="0.2">
      <c r="B1060" s="31" t="s">
        <v>3798</v>
      </c>
      <c r="C1060" s="32" t="s">
        <v>438</v>
      </c>
      <c r="D1060" s="31" t="s">
        <v>439</v>
      </c>
      <c r="E1060" s="31" t="s">
        <v>13</v>
      </c>
      <c r="F1060" s="31" t="s">
        <v>11</v>
      </c>
      <c r="G1060" s="31" t="s">
        <v>18</v>
      </c>
      <c r="H1060" s="31" t="s">
        <v>80</v>
      </c>
      <c r="I1060" s="31" t="s">
        <v>10</v>
      </c>
      <c r="J1060" s="31" t="s">
        <v>22</v>
      </c>
      <c r="K1060" s="31" t="s">
        <v>440</v>
      </c>
      <c r="L1060" s="33">
        <v>445</v>
      </c>
      <c r="M1060" s="150">
        <v>88913.040697999997</v>
      </c>
      <c r="N1060" s="34">
        <v>1600</v>
      </c>
      <c r="O1060" s="34">
        <v>0</v>
      </c>
      <c r="P1060" s="30">
        <v>76446.040697999997</v>
      </c>
      <c r="Q1060" s="35">
        <v>4335.6924479999998</v>
      </c>
      <c r="R1060" s="36">
        <v>0</v>
      </c>
      <c r="S1060" s="36">
        <v>0</v>
      </c>
      <c r="T1060" s="36">
        <v>890</v>
      </c>
      <c r="U1060" s="37">
        <v>890.00479932787641</v>
      </c>
      <c r="V1060" s="38">
        <v>5225.6972473278765</v>
      </c>
      <c r="W1060" s="34">
        <v>81671.73794532787</v>
      </c>
      <c r="X1060" s="34">
        <v>0</v>
      </c>
      <c r="Y1060" s="33">
        <v>81671.73794532787</v>
      </c>
      <c r="Z1060" s="144">
        <v>0</v>
      </c>
      <c r="AA1060" s="34">
        <v>1702.8342389970007</v>
      </c>
      <c r="AB1060" s="34">
        <v>4514.4447477370686</v>
      </c>
      <c r="AC1060" s="34">
        <v>1865.31</v>
      </c>
      <c r="AD1060" s="34">
        <v>904.58740325300005</v>
      </c>
      <c r="AE1060" s="34">
        <v>810.87</v>
      </c>
      <c r="AF1060" s="34">
        <v>9798.0463899870683</v>
      </c>
      <c r="AG1060" s="136">
        <v>8424</v>
      </c>
      <c r="AH1060" s="34">
        <v>8424</v>
      </c>
      <c r="AI1060" s="34">
        <v>611</v>
      </c>
      <c r="AJ1060" s="34">
        <v>611</v>
      </c>
      <c r="AK1060" s="34">
        <v>0</v>
      </c>
      <c r="AL1060" s="34">
        <v>7813</v>
      </c>
      <c r="AM1060" s="34">
        <v>7813</v>
      </c>
      <c r="AN1060" s="34">
        <v>0</v>
      </c>
      <c r="AO1060" s="34">
        <v>76446.040697999997</v>
      </c>
      <c r="AP1060" s="34">
        <v>76446.040697999997</v>
      </c>
      <c r="AQ1060" s="34">
        <v>0</v>
      </c>
      <c r="AR1060" s="34">
        <v>1600</v>
      </c>
      <c r="AS1060" s="34">
        <v>0</v>
      </c>
    </row>
    <row r="1061" spans="2:45" s="1" customFormat="1" ht="12.75" x14ac:dyDescent="0.2">
      <c r="B1061" s="31" t="s">
        <v>3798</v>
      </c>
      <c r="C1061" s="32" t="s">
        <v>2858</v>
      </c>
      <c r="D1061" s="31" t="s">
        <v>2859</v>
      </c>
      <c r="E1061" s="31" t="s">
        <v>13</v>
      </c>
      <c r="F1061" s="31" t="s">
        <v>11</v>
      </c>
      <c r="G1061" s="31" t="s">
        <v>18</v>
      </c>
      <c r="H1061" s="31" t="s">
        <v>80</v>
      </c>
      <c r="I1061" s="31" t="s">
        <v>10</v>
      </c>
      <c r="J1061" s="31" t="s">
        <v>22</v>
      </c>
      <c r="K1061" s="31" t="s">
        <v>2860</v>
      </c>
      <c r="L1061" s="33">
        <v>184</v>
      </c>
      <c r="M1061" s="150">
        <v>7870.4249869999994</v>
      </c>
      <c r="N1061" s="34">
        <v>-2200</v>
      </c>
      <c r="O1061" s="34">
        <v>1448.9912187015</v>
      </c>
      <c r="P1061" s="30">
        <v>1095.5289869999997</v>
      </c>
      <c r="Q1061" s="35">
        <v>255.588247</v>
      </c>
      <c r="R1061" s="36">
        <v>0</v>
      </c>
      <c r="S1061" s="36">
        <v>0</v>
      </c>
      <c r="T1061" s="36">
        <v>368</v>
      </c>
      <c r="U1061" s="37">
        <v>368.00198444118934</v>
      </c>
      <c r="V1061" s="38">
        <v>623.5902314411893</v>
      </c>
      <c r="W1061" s="34">
        <v>1719.1192184411889</v>
      </c>
      <c r="X1061" s="34">
        <v>97.873984701500149</v>
      </c>
      <c r="Y1061" s="33">
        <v>1621.2452337396887</v>
      </c>
      <c r="Z1061" s="144">
        <v>0</v>
      </c>
      <c r="AA1061" s="34">
        <v>1042.8636541646126</v>
      </c>
      <c r="AB1061" s="34">
        <v>1220.8519959245584</v>
      </c>
      <c r="AC1061" s="34">
        <v>928.09999999999991</v>
      </c>
      <c r="AD1061" s="34">
        <v>3003.5</v>
      </c>
      <c r="AE1061" s="34">
        <v>0</v>
      </c>
      <c r="AF1061" s="34">
        <v>6195.315650089171</v>
      </c>
      <c r="AG1061" s="136">
        <v>514</v>
      </c>
      <c r="AH1061" s="34">
        <v>1924.1039999999998</v>
      </c>
      <c r="AI1061" s="34">
        <v>62</v>
      </c>
      <c r="AJ1061" s="34">
        <v>124.4</v>
      </c>
      <c r="AK1061" s="34">
        <v>62.400000000000006</v>
      </c>
      <c r="AL1061" s="34">
        <v>452</v>
      </c>
      <c r="AM1061" s="34">
        <v>1799.7039999999997</v>
      </c>
      <c r="AN1061" s="34">
        <v>1347.7039999999997</v>
      </c>
      <c r="AO1061" s="34">
        <v>1095.5289869999997</v>
      </c>
      <c r="AP1061" s="34">
        <v>-314.57501300000013</v>
      </c>
      <c r="AQ1061" s="34">
        <v>1410.1039999999998</v>
      </c>
      <c r="AR1061" s="34">
        <v>-2200</v>
      </c>
      <c r="AS1061" s="34">
        <v>0</v>
      </c>
    </row>
    <row r="1062" spans="2:45" s="1" customFormat="1" ht="12.75" x14ac:dyDescent="0.2">
      <c r="B1062" s="31" t="s">
        <v>3798</v>
      </c>
      <c r="C1062" s="32" t="s">
        <v>2897</v>
      </c>
      <c r="D1062" s="31" t="s">
        <v>2898</v>
      </c>
      <c r="E1062" s="31" t="s">
        <v>13</v>
      </c>
      <c r="F1062" s="31" t="s">
        <v>11</v>
      </c>
      <c r="G1062" s="31" t="s">
        <v>18</v>
      </c>
      <c r="H1062" s="31" t="s">
        <v>80</v>
      </c>
      <c r="I1062" s="31" t="s">
        <v>10</v>
      </c>
      <c r="J1062" s="31" t="s">
        <v>12</v>
      </c>
      <c r="K1062" s="31" t="s">
        <v>2899</v>
      </c>
      <c r="L1062" s="33">
        <v>2348</v>
      </c>
      <c r="M1062" s="150">
        <v>102198.099908</v>
      </c>
      <c r="N1062" s="34">
        <v>-101923</v>
      </c>
      <c r="O1062" s="34">
        <v>49286.473937821895</v>
      </c>
      <c r="P1062" s="30">
        <v>35640.099908000004</v>
      </c>
      <c r="Q1062" s="35">
        <v>6801.168901</v>
      </c>
      <c r="R1062" s="36">
        <v>0</v>
      </c>
      <c r="S1062" s="36">
        <v>4839.8265337161438</v>
      </c>
      <c r="T1062" s="36">
        <v>9042.9831847600435</v>
      </c>
      <c r="U1062" s="37">
        <v>13882.884581572464</v>
      </c>
      <c r="V1062" s="38">
        <v>20684.053482572464</v>
      </c>
      <c r="W1062" s="34">
        <v>56324.153390572465</v>
      </c>
      <c r="X1062" s="34">
        <v>20154.728096538034</v>
      </c>
      <c r="Y1062" s="33">
        <v>36169.42529403443</v>
      </c>
      <c r="Z1062" s="144">
        <v>11360.268885274556</v>
      </c>
      <c r="AA1062" s="34">
        <v>6175.0174574425873</v>
      </c>
      <c r="AB1062" s="34">
        <v>14429.926522009191</v>
      </c>
      <c r="AC1062" s="34">
        <v>9842.14</v>
      </c>
      <c r="AD1062" s="34">
        <v>3484.3169588000001</v>
      </c>
      <c r="AE1062" s="34">
        <v>6927.54</v>
      </c>
      <c r="AF1062" s="34">
        <v>52219.209823526333</v>
      </c>
      <c r="AG1062" s="136">
        <v>55155</v>
      </c>
      <c r="AH1062" s="34">
        <v>57685</v>
      </c>
      <c r="AI1062" s="34">
        <v>5000</v>
      </c>
      <c r="AJ1062" s="34">
        <v>7530</v>
      </c>
      <c r="AK1062" s="34">
        <v>2530</v>
      </c>
      <c r="AL1062" s="34">
        <v>50155</v>
      </c>
      <c r="AM1062" s="34">
        <v>50155</v>
      </c>
      <c r="AN1062" s="34">
        <v>0</v>
      </c>
      <c r="AO1062" s="34">
        <v>35640.099908000004</v>
      </c>
      <c r="AP1062" s="34">
        <v>33110.099908000004</v>
      </c>
      <c r="AQ1062" s="34">
        <v>2530</v>
      </c>
      <c r="AR1062" s="34">
        <v>-101923</v>
      </c>
      <c r="AS1062" s="34">
        <v>0</v>
      </c>
    </row>
    <row r="1063" spans="2:45" s="1" customFormat="1" ht="12.75" x14ac:dyDescent="0.2">
      <c r="B1063" s="31" t="s">
        <v>3798</v>
      </c>
      <c r="C1063" s="32" t="s">
        <v>154</v>
      </c>
      <c r="D1063" s="31" t="s">
        <v>155</v>
      </c>
      <c r="E1063" s="31" t="s">
        <v>13</v>
      </c>
      <c r="F1063" s="31" t="s">
        <v>11</v>
      </c>
      <c r="G1063" s="31" t="s">
        <v>18</v>
      </c>
      <c r="H1063" s="31" t="s">
        <v>80</v>
      </c>
      <c r="I1063" s="31" t="s">
        <v>10</v>
      </c>
      <c r="J1063" s="31" t="s">
        <v>12</v>
      </c>
      <c r="K1063" s="31" t="s">
        <v>156</v>
      </c>
      <c r="L1063" s="33">
        <v>1043</v>
      </c>
      <c r="M1063" s="150">
        <v>118404.88496600001</v>
      </c>
      <c r="N1063" s="34">
        <v>-28278</v>
      </c>
      <c r="O1063" s="34">
        <v>14500.589450072566</v>
      </c>
      <c r="P1063" s="30">
        <v>63352.354966000014</v>
      </c>
      <c r="Q1063" s="35">
        <v>5196.5944179999997</v>
      </c>
      <c r="R1063" s="36">
        <v>0</v>
      </c>
      <c r="S1063" s="36">
        <v>1084.4697234289879</v>
      </c>
      <c r="T1063" s="36">
        <v>1001.5302765710121</v>
      </c>
      <c r="U1063" s="37">
        <v>2086.0112487617416</v>
      </c>
      <c r="V1063" s="38">
        <v>7282.6056667617413</v>
      </c>
      <c r="W1063" s="34">
        <v>70634.960632761751</v>
      </c>
      <c r="X1063" s="34">
        <v>2033.3807314289879</v>
      </c>
      <c r="Y1063" s="33">
        <v>68601.579901332763</v>
      </c>
      <c r="Z1063" s="144">
        <v>0</v>
      </c>
      <c r="AA1063" s="34">
        <v>3339.6799310905826</v>
      </c>
      <c r="AB1063" s="34">
        <v>19435.059004806495</v>
      </c>
      <c r="AC1063" s="34">
        <v>4371.96</v>
      </c>
      <c r="AD1063" s="34">
        <v>638.25084208999988</v>
      </c>
      <c r="AE1063" s="34">
        <v>2727.6</v>
      </c>
      <c r="AF1063" s="34">
        <v>30512.549777987075</v>
      </c>
      <c r="AG1063" s="136">
        <v>9083</v>
      </c>
      <c r="AH1063" s="34">
        <v>14384.470000000001</v>
      </c>
      <c r="AI1063" s="34">
        <v>0</v>
      </c>
      <c r="AJ1063" s="34">
        <v>2713.3</v>
      </c>
      <c r="AK1063" s="34">
        <v>2713.3</v>
      </c>
      <c r="AL1063" s="34">
        <v>9083</v>
      </c>
      <c r="AM1063" s="34">
        <v>11671.17</v>
      </c>
      <c r="AN1063" s="34">
        <v>2588.17</v>
      </c>
      <c r="AO1063" s="34">
        <v>63352.354966000014</v>
      </c>
      <c r="AP1063" s="34">
        <v>58050.884966000012</v>
      </c>
      <c r="AQ1063" s="34">
        <v>5301.4700000000012</v>
      </c>
      <c r="AR1063" s="34">
        <v>-28278</v>
      </c>
      <c r="AS1063" s="34">
        <v>0</v>
      </c>
    </row>
    <row r="1064" spans="2:45" s="1" customFormat="1" ht="12.75" x14ac:dyDescent="0.2">
      <c r="B1064" s="31" t="s">
        <v>3798</v>
      </c>
      <c r="C1064" s="32" t="s">
        <v>1578</v>
      </c>
      <c r="D1064" s="31" t="s">
        <v>1579</v>
      </c>
      <c r="E1064" s="31" t="s">
        <v>13</v>
      </c>
      <c r="F1064" s="31" t="s">
        <v>11</v>
      </c>
      <c r="G1064" s="31" t="s">
        <v>18</v>
      </c>
      <c r="H1064" s="31" t="s">
        <v>80</v>
      </c>
      <c r="I1064" s="31" t="s">
        <v>10</v>
      </c>
      <c r="J1064" s="31" t="s">
        <v>14</v>
      </c>
      <c r="K1064" s="31" t="s">
        <v>1580</v>
      </c>
      <c r="L1064" s="33">
        <v>7773</v>
      </c>
      <c r="M1064" s="150">
        <v>239997.55848999997</v>
      </c>
      <c r="N1064" s="34">
        <v>-219855</v>
      </c>
      <c r="O1064" s="34">
        <v>65169.620938467771</v>
      </c>
      <c r="P1064" s="30">
        <v>81862.558489999967</v>
      </c>
      <c r="Q1064" s="35">
        <v>18379.956555000001</v>
      </c>
      <c r="R1064" s="36">
        <v>0</v>
      </c>
      <c r="S1064" s="36">
        <v>9602.1110205751174</v>
      </c>
      <c r="T1064" s="36">
        <v>5943.8889794248826</v>
      </c>
      <c r="U1064" s="37">
        <v>15546.083831855243</v>
      </c>
      <c r="V1064" s="38">
        <v>33926.040386855246</v>
      </c>
      <c r="W1064" s="34">
        <v>115788.59887685522</v>
      </c>
      <c r="X1064" s="34">
        <v>18003.958163575138</v>
      </c>
      <c r="Y1064" s="33">
        <v>97784.640713280081</v>
      </c>
      <c r="Z1064" s="144">
        <v>0</v>
      </c>
      <c r="AA1064" s="34">
        <v>20723.144638247839</v>
      </c>
      <c r="AB1064" s="34">
        <v>96476.012763559673</v>
      </c>
      <c r="AC1064" s="34">
        <v>34287.08</v>
      </c>
      <c r="AD1064" s="34">
        <v>13327.399135383555</v>
      </c>
      <c r="AE1064" s="34">
        <v>918.55</v>
      </c>
      <c r="AF1064" s="34">
        <v>165732.18653719104</v>
      </c>
      <c r="AG1064" s="136">
        <v>146642</v>
      </c>
      <c r="AH1064" s="34">
        <v>149642</v>
      </c>
      <c r="AI1064" s="34">
        <v>0</v>
      </c>
      <c r="AJ1064" s="34">
        <v>3000</v>
      </c>
      <c r="AK1064" s="34">
        <v>3000</v>
      </c>
      <c r="AL1064" s="34">
        <v>146642</v>
      </c>
      <c r="AM1064" s="34">
        <v>146642</v>
      </c>
      <c r="AN1064" s="34">
        <v>0</v>
      </c>
      <c r="AO1064" s="34">
        <v>81862.558489999967</v>
      </c>
      <c r="AP1064" s="34">
        <v>78862.558489999967</v>
      </c>
      <c r="AQ1064" s="34">
        <v>3000</v>
      </c>
      <c r="AR1064" s="34">
        <v>-219855</v>
      </c>
      <c r="AS1064" s="34">
        <v>0</v>
      </c>
    </row>
    <row r="1065" spans="2:45" s="1" customFormat="1" ht="12.75" x14ac:dyDescent="0.2">
      <c r="B1065" s="31" t="s">
        <v>3798</v>
      </c>
      <c r="C1065" s="32" t="s">
        <v>378</v>
      </c>
      <c r="D1065" s="31" t="s">
        <v>379</v>
      </c>
      <c r="E1065" s="31" t="s">
        <v>13</v>
      </c>
      <c r="F1065" s="31" t="s">
        <v>11</v>
      </c>
      <c r="G1065" s="31" t="s">
        <v>18</v>
      </c>
      <c r="H1065" s="31" t="s">
        <v>80</v>
      </c>
      <c r="I1065" s="31" t="s">
        <v>10</v>
      </c>
      <c r="J1065" s="31" t="s">
        <v>22</v>
      </c>
      <c r="K1065" s="31" t="s">
        <v>380</v>
      </c>
      <c r="L1065" s="33">
        <v>189</v>
      </c>
      <c r="M1065" s="150">
        <v>8565.4412860000011</v>
      </c>
      <c r="N1065" s="34">
        <v>5625</v>
      </c>
      <c r="O1065" s="34">
        <v>0</v>
      </c>
      <c r="P1065" s="30">
        <v>11052.050286000002</v>
      </c>
      <c r="Q1065" s="35">
        <v>0</v>
      </c>
      <c r="R1065" s="36">
        <v>0</v>
      </c>
      <c r="S1065" s="36">
        <v>0</v>
      </c>
      <c r="T1065" s="36">
        <v>378</v>
      </c>
      <c r="U1065" s="37">
        <v>378.00203836622165</v>
      </c>
      <c r="V1065" s="38">
        <v>378.00203836622165</v>
      </c>
      <c r="W1065" s="34">
        <v>11430.052324366223</v>
      </c>
      <c r="X1065" s="34">
        <v>0</v>
      </c>
      <c r="Y1065" s="33">
        <v>11430.052324366223</v>
      </c>
      <c r="Z1065" s="144">
        <v>0</v>
      </c>
      <c r="AA1065" s="34">
        <v>1978.2393253223861</v>
      </c>
      <c r="AB1065" s="34">
        <v>2651.3710848080996</v>
      </c>
      <c r="AC1065" s="34">
        <v>5116.7199999999993</v>
      </c>
      <c r="AD1065" s="34">
        <v>0</v>
      </c>
      <c r="AE1065" s="34">
        <v>0</v>
      </c>
      <c r="AF1065" s="34">
        <v>9746.3304101304857</v>
      </c>
      <c r="AG1065" s="136">
        <v>0</v>
      </c>
      <c r="AH1065" s="34">
        <v>1848.6089999999997</v>
      </c>
      <c r="AI1065" s="34">
        <v>0</v>
      </c>
      <c r="AJ1065" s="34">
        <v>0</v>
      </c>
      <c r="AK1065" s="34">
        <v>0</v>
      </c>
      <c r="AL1065" s="34">
        <v>0</v>
      </c>
      <c r="AM1065" s="34">
        <v>1848.6089999999997</v>
      </c>
      <c r="AN1065" s="34">
        <v>1848.6089999999997</v>
      </c>
      <c r="AO1065" s="34">
        <v>11052.050286000002</v>
      </c>
      <c r="AP1065" s="34">
        <v>9203.4412860000011</v>
      </c>
      <c r="AQ1065" s="34">
        <v>1848.6090000000004</v>
      </c>
      <c r="AR1065" s="34">
        <v>5625</v>
      </c>
      <c r="AS1065" s="34">
        <v>0</v>
      </c>
    </row>
    <row r="1066" spans="2:45" s="1" customFormat="1" ht="12.75" x14ac:dyDescent="0.2">
      <c r="B1066" s="31" t="s">
        <v>3798</v>
      </c>
      <c r="C1066" s="32" t="s">
        <v>3602</v>
      </c>
      <c r="D1066" s="31" t="s">
        <v>3603</v>
      </c>
      <c r="E1066" s="31" t="s">
        <v>13</v>
      </c>
      <c r="F1066" s="31" t="s">
        <v>11</v>
      </c>
      <c r="G1066" s="31" t="s">
        <v>18</v>
      </c>
      <c r="H1066" s="31" t="s">
        <v>80</v>
      </c>
      <c r="I1066" s="31" t="s">
        <v>10</v>
      </c>
      <c r="J1066" s="31" t="s">
        <v>22</v>
      </c>
      <c r="K1066" s="31" t="s">
        <v>3604</v>
      </c>
      <c r="L1066" s="33">
        <v>110</v>
      </c>
      <c r="M1066" s="150">
        <v>3830.4204729999997</v>
      </c>
      <c r="N1066" s="34">
        <v>5399.5</v>
      </c>
      <c r="O1066" s="34">
        <v>0</v>
      </c>
      <c r="P1066" s="30">
        <v>5367.830473</v>
      </c>
      <c r="Q1066" s="35">
        <v>0</v>
      </c>
      <c r="R1066" s="36">
        <v>0</v>
      </c>
      <c r="S1066" s="36">
        <v>0</v>
      </c>
      <c r="T1066" s="36">
        <v>220</v>
      </c>
      <c r="U1066" s="37">
        <v>220.00118635071101</v>
      </c>
      <c r="V1066" s="38">
        <v>220.00118635071101</v>
      </c>
      <c r="W1066" s="34">
        <v>5587.8316593507107</v>
      </c>
      <c r="X1066" s="34">
        <v>0</v>
      </c>
      <c r="Y1066" s="33">
        <v>5587.8316593507107</v>
      </c>
      <c r="Z1066" s="144">
        <v>0</v>
      </c>
      <c r="AA1066" s="34">
        <v>922.17778708720289</v>
      </c>
      <c r="AB1066" s="34">
        <v>678.09309272285725</v>
      </c>
      <c r="AC1066" s="34">
        <v>1904.6699999999998</v>
      </c>
      <c r="AD1066" s="34">
        <v>0</v>
      </c>
      <c r="AE1066" s="34">
        <v>713.75</v>
      </c>
      <c r="AF1066" s="34">
        <v>4218.6908798100603</v>
      </c>
      <c r="AG1066" s="136">
        <v>0</v>
      </c>
      <c r="AH1066" s="34">
        <v>1075.9099999999999</v>
      </c>
      <c r="AI1066" s="34">
        <v>0</v>
      </c>
      <c r="AJ1066" s="34">
        <v>0</v>
      </c>
      <c r="AK1066" s="34">
        <v>0</v>
      </c>
      <c r="AL1066" s="34">
        <v>0</v>
      </c>
      <c r="AM1066" s="34">
        <v>1075.9099999999999</v>
      </c>
      <c r="AN1066" s="34">
        <v>1075.9099999999999</v>
      </c>
      <c r="AO1066" s="34">
        <v>5367.830473</v>
      </c>
      <c r="AP1066" s="34">
        <v>4291.9204730000001</v>
      </c>
      <c r="AQ1066" s="34">
        <v>1075.9099999999999</v>
      </c>
      <c r="AR1066" s="34">
        <v>3002</v>
      </c>
      <c r="AS1066" s="34">
        <v>2397.5</v>
      </c>
    </row>
    <row r="1067" spans="2:45" s="1" customFormat="1" ht="12.75" x14ac:dyDescent="0.2">
      <c r="B1067" s="31" t="s">
        <v>3798</v>
      </c>
      <c r="C1067" s="32" t="s">
        <v>1004</v>
      </c>
      <c r="D1067" s="31" t="s">
        <v>1005</v>
      </c>
      <c r="E1067" s="31" t="s">
        <v>13</v>
      </c>
      <c r="F1067" s="31" t="s">
        <v>11</v>
      </c>
      <c r="G1067" s="31" t="s">
        <v>18</v>
      </c>
      <c r="H1067" s="31" t="s">
        <v>80</v>
      </c>
      <c r="I1067" s="31" t="s">
        <v>10</v>
      </c>
      <c r="J1067" s="31" t="s">
        <v>22</v>
      </c>
      <c r="K1067" s="31" t="s">
        <v>1006</v>
      </c>
      <c r="L1067" s="33">
        <v>224</v>
      </c>
      <c r="M1067" s="150">
        <v>6149.1356559999986</v>
      </c>
      <c r="N1067" s="34">
        <v>10812</v>
      </c>
      <c r="O1067" s="34">
        <v>0</v>
      </c>
      <c r="P1067" s="30">
        <v>12456.079655999998</v>
      </c>
      <c r="Q1067" s="35">
        <v>0</v>
      </c>
      <c r="R1067" s="36">
        <v>0</v>
      </c>
      <c r="S1067" s="36">
        <v>0</v>
      </c>
      <c r="T1067" s="36">
        <v>448</v>
      </c>
      <c r="U1067" s="37">
        <v>448.00241584144788</v>
      </c>
      <c r="V1067" s="38">
        <v>448.00241584144788</v>
      </c>
      <c r="W1067" s="34">
        <v>12904.082071841445</v>
      </c>
      <c r="X1067" s="34">
        <v>0</v>
      </c>
      <c r="Y1067" s="33">
        <v>12904.082071841445</v>
      </c>
      <c r="Z1067" s="144">
        <v>0</v>
      </c>
      <c r="AA1067" s="34">
        <v>1092.7775796369056</v>
      </c>
      <c r="AB1067" s="34">
        <v>1772.2391091661784</v>
      </c>
      <c r="AC1067" s="34">
        <v>1163.29</v>
      </c>
      <c r="AD1067" s="34">
        <v>597.48121564999997</v>
      </c>
      <c r="AE1067" s="34">
        <v>0</v>
      </c>
      <c r="AF1067" s="34">
        <v>4625.7879044530837</v>
      </c>
      <c r="AG1067" s="136">
        <v>168</v>
      </c>
      <c r="AH1067" s="34">
        <v>2358.9439999999995</v>
      </c>
      <c r="AI1067" s="34">
        <v>168</v>
      </c>
      <c r="AJ1067" s="34">
        <v>168</v>
      </c>
      <c r="AK1067" s="34">
        <v>0</v>
      </c>
      <c r="AL1067" s="34">
        <v>0</v>
      </c>
      <c r="AM1067" s="34">
        <v>2190.9439999999995</v>
      </c>
      <c r="AN1067" s="34">
        <v>2190.9439999999995</v>
      </c>
      <c r="AO1067" s="34">
        <v>12456.079655999998</v>
      </c>
      <c r="AP1067" s="34">
        <v>10265.135655999999</v>
      </c>
      <c r="AQ1067" s="34">
        <v>2190.9439999999995</v>
      </c>
      <c r="AR1067" s="34">
        <v>10812</v>
      </c>
      <c r="AS1067" s="34">
        <v>0</v>
      </c>
    </row>
    <row r="1068" spans="2:45" s="1" customFormat="1" ht="12.75" x14ac:dyDescent="0.2">
      <c r="B1068" s="31" t="s">
        <v>3798</v>
      </c>
      <c r="C1068" s="32" t="s">
        <v>2336</v>
      </c>
      <c r="D1068" s="31" t="s">
        <v>2337</v>
      </c>
      <c r="E1068" s="31" t="s">
        <v>13</v>
      </c>
      <c r="F1068" s="31" t="s">
        <v>11</v>
      </c>
      <c r="G1068" s="31" t="s">
        <v>18</v>
      </c>
      <c r="H1068" s="31" t="s">
        <v>80</v>
      </c>
      <c r="I1068" s="31" t="s">
        <v>10</v>
      </c>
      <c r="J1068" s="31" t="s">
        <v>22</v>
      </c>
      <c r="K1068" s="31" t="s">
        <v>2338</v>
      </c>
      <c r="L1068" s="33">
        <v>538</v>
      </c>
      <c r="M1068" s="150">
        <v>136452.07446</v>
      </c>
      <c r="N1068" s="34">
        <v>57348</v>
      </c>
      <c r="O1068" s="34">
        <v>0</v>
      </c>
      <c r="P1068" s="30">
        <v>202249.07446</v>
      </c>
      <c r="Q1068" s="35">
        <v>4669.1325900000002</v>
      </c>
      <c r="R1068" s="36">
        <v>0</v>
      </c>
      <c r="S1068" s="36">
        <v>1638.8615291434867</v>
      </c>
      <c r="T1068" s="36">
        <v>-30.418357232087374</v>
      </c>
      <c r="U1068" s="37">
        <v>1608.4518454464021</v>
      </c>
      <c r="V1068" s="38">
        <v>6277.5844354464025</v>
      </c>
      <c r="W1068" s="34">
        <v>208526.6588954464</v>
      </c>
      <c r="X1068" s="34">
        <v>3072.8653671435022</v>
      </c>
      <c r="Y1068" s="33">
        <v>205453.79352830289</v>
      </c>
      <c r="Z1068" s="144">
        <v>12133.026737616778</v>
      </c>
      <c r="AA1068" s="34">
        <v>12394.308864472207</v>
      </c>
      <c r="AB1068" s="34">
        <v>14732.565358878972</v>
      </c>
      <c r="AC1068" s="34">
        <v>2255.14</v>
      </c>
      <c r="AD1068" s="34">
        <v>3736.9598329999999</v>
      </c>
      <c r="AE1068" s="34">
        <v>6615.07</v>
      </c>
      <c r="AF1068" s="34">
        <v>51867.070793967956</v>
      </c>
      <c r="AG1068" s="136">
        <v>45665</v>
      </c>
      <c r="AH1068" s="34">
        <v>45665</v>
      </c>
      <c r="AI1068" s="34">
        <v>0</v>
      </c>
      <c r="AJ1068" s="34">
        <v>0</v>
      </c>
      <c r="AK1068" s="34">
        <v>0</v>
      </c>
      <c r="AL1068" s="34">
        <v>45665</v>
      </c>
      <c r="AM1068" s="34">
        <v>45665</v>
      </c>
      <c r="AN1068" s="34">
        <v>0</v>
      </c>
      <c r="AO1068" s="34">
        <v>202249.07446</v>
      </c>
      <c r="AP1068" s="34">
        <v>202249.07446</v>
      </c>
      <c r="AQ1068" s="34">
        <v>0</v>
      </c>
      <c r="AR1068" s="34">
        <v>57348</v>
      </c>
      <c r="AS1068" s="34">
        <v>0</v>
      </c>
    </row>
    <row r="1069" spans="2:45" s="1" customFormat="1" ht="12.75" x14ac:dyDescent="0.2">
      <c r="B1069" s="31" t="s">
        <v>3798</v>
      </c>
      <c r="C1069" s="32" t="s">
        <v>3362</v>
      </c>
      <c r="D1069" s="31" t="s">
        <v>3363</v>
      </c>
      <c r="E1069" s="31" t="s">
        <v>13</v>
      </c>
      <c r="F1069" s="31" t="s">
        <v>11</v>
      </c>
      <c r="G1069" s="31" t="s">
        <v>18</v>
      </c>
      <c r="H1069" s="31" t="s">
        <v>80</v>
      </c>
      <c r="I1069" s="31" t="s">
        <v>10</v>
      </c>
      <c r="J1069" s="31" t="s">
        <v>22</v>
      </c>
      <c r="K1069" s="31" t="s">
        <v>3364</v>
      </c>
      <c r="L1069" s="33">
        <v>401</v>
      </c>
      <c r="M1069" s="150">
        <v>31043.791477999999</v>
      </c>
      <c r="N1069" s="34">
        <v>-4752</v>
      </c>
      <c r="O1069" s="34">
        <v>3834.4688607372682</v>
      </c>
      <c r="P1069" s="30">
        <v>11830.972478</v>
      </c>
      <c r="Q1069" s="35">
        <v>1994.285752</v>
      </c>
      <c r="R1069" s="36">
        <v>0</v>
      </c>
      <c r="S1069" s="36">
        <v>435.89924000016737</v>
      </c>
      <c r="T1069" s="36">
        <v>366.10075999983263</v>
      </c>
      <c r="U1069" s="37">
        <v>802.00432478759194</v>
      </c>
      <c r="V1069" s="38">
        <v>2796.2900767875917</v>
      </c>
      <c r="W1069" s="34">
        <v>14627.26255478759</v>
      </c>
      <c r="X1069" s="34">
        <v>817.31107500016878</v>
      </c>
      <c r="Y1069" s="33">
        <v>13809.951479787422</v>
      </c>
      <c r="Z1069" s="144">
        <v>0</v>
      </c>
      <c r="AA1069" s="34">
        <v>1834.4259717565119</v>
      </c>
      <c r="AB1069" s="34">
        <v>3523.821361883196</v>
      </c>
      <c r="AC1069" s="34">
        <v>1680.88</v>
      </c>
      <c r="AD1069" s="34">
        <v>328.5</v>
      </c>
      <c r="AE1069" s="34">
        <v>153.01</v>
      </c>
      <c r="AF1069" s="34">
        <v>7520.6373336397082</v>
      </c>
      <c r="AG1069" s="136">
        <v>0</v>
      </c>
      <c r="AH1069" s="34">
        <v>4032.1809999999996</v>
      </c>
      <c r="AI1069" s="34">
        <v>0</v>
      </c>
      <c r="AJ1069" s="34">
        <v>110</v>
      </c>
      <c r="AK1069" s="34">
        <v>110</v>
      </c>
      <c r="AL1069" s="34">
        <v>0</v>
      </c>
      <c r="AM1069" s="34">
        <v>3922.1809999999996</v>
      </c>
      <c r="AN1069" s="34">
        <v>3922.1809999999996</v>
      </c>
      <c r="AO1069" s="34">
        <v>11830.972478</v>
      </c>
      <c r="AP1069" s="34">
        <v>7798.7914780000001</v>
      </c>
      <c r="AQ1069" s="34">
        <v>4032.1810000000005</v>
      </c>
      <c r="AR1069" s="34">
        <v>-4752</v>
      </c>
      <c r="AS1069" s="34">
        <v>0</v>
      </c>
    </row>
    <row r="1070" spans="2:45" s="1" customFormat="1" ht="12.75" x14ac:dyDescent="0.2">
      <c r="B1070" s="31" t="s">
        <v>3798</v>
      </c>
      <c r="C1070" s="32" t="s">
        <v>1542</v>
      </c>
      <c r="D1070" s="31" t="s">
        <v>1543</v>
      </c>
      <c r="E1070" s="31" t="s">
        <v>13</v>
      </c>
      <c r="F1070" s="31" t="s">
        <v>11</v>
      </c>
      <c r="G1070" s="31" t="s">
        <v>18</v>
      </c>
      <c r="H1070" s="31" t="s">
        <v>80</v>
      </c>
      <c r="I1070" s="31" t="s">
        <v>10</v>
      </c>
      <c r="J1070" s="31" t="s">
        <v>12</v>
      </c>
      <c r="K1070" s="31" t="s">
        <v>1544</v>
      </c>
      <c r="L1070" s="33">
        <v>1369</v>
      </c>
      <c r="M1070" s="150">
        <v>76320.053345000008</v>
      </c>
      <c r="N1070" s="34">
        <v>-30465</v>
      </c>
      <c r="O1070" s="34">
        <v>13680.624044900209</v>
      </c>
      <c r="P1070" s="30">
        <v>70010.053345000008</v>
      </c>
      <c r="Q1070" s="35">
        <v>593.51192500000002</v>
      </c>
      <c r="R1070" s="36">
        <v>0</v>
      </c>
      <c r="S1070" s="36">
        <v>0</v>
      </c>
      <c r="T1070" s="36">
        <v>2738</v>
      </c>
      <c r="U1070" s="37">
        <v>2738.0147646738492</v>
      </c>
      <c r="V1070" s="38">
        <v>3331.5266896738494</v>
      </c>
      <c r="W1070" s="34">
        <v>73341.580034673854</v>
      </c>
      <c r="X1070" s="34">
        <v>0</v>
      </c>
      <c r="Y1070" s="33">
        <v>73341.580034673854</v>
      </c>
      <c r="Z1070" s="144">
        <v>0</v>
      </c>
      <c r="AA1070" s="34">
        <v>9887.0012420259918</v>
      </c>
      <c r="AB1070" s="34">
        <v>13908.221722496057</v>
      </c>
      <c r="AC1070" s="34">
        <v>29302.2</v>
      </c>
      <c r="AD1070" s="34">
        <v>1564.3241423999998</v>
      </c>
      <c r="AE1070" s="34">
        <v>815.01</v>
      </c>
      <c r="AF1070" s="34">
        <v>55476.75710692205</v>
      </c>
      <c r="AG1070" s="136">
        <v>30301</v>
      </c>
      <c r="AH1070" s="34">
        <v>33182</v>
      </c>
      <c r="AI1070" s="34">
        <v>0</v>
      </c>
      <c r="AJ1070" s="34">
        <v>2881</v>
      </c>
      <c r="AK1070" s="34">
        <v>2881</v>
      </c>
      <c r="AL1070" s="34">
        <v>30301</v>
      </c>
      <c r="AM1070" s="34">
        <v>30301</v>
      </c>
      <c r="AN1070" s="34">
        <v>0</v>
      </c>
      <c r="AO1070" s="34">
        <v>70010.053345000008</v>
      </c>
      <c r="AP1070" s="34">
        <v>67129.053345000008</v>
      </c>
      <c r="AQ1070" s="34">
        <v>2881</v>
      </c>
      <c r="AR1070" s="34">
        <v>-30465</v>
      </c>
      <c r="AS1070" s="34">
        <v>0</v>
      </c>
    </row>
    <row r="1071" spans="2:45" s="1" customFormat="1" ht="12.75" x14ac:dyDescent="0.2">
      <c r="B1071" s="31" t="s">
        <v>3798</v>
      </c>
      <c r="C1071" s="32" t="s">
        <v>3755</v>
      </c>
      <c r="D1071" s="31" t="s">
        <v>3756</v>
      </c>
      <c r="E1071" s="31" t="s">
        <v>13</v>
      </c>
      <c r="F1071" s="31" t="s">
        <v>11</v>
      </c>
      <c r="G1071" s="31" t="s">
        <v>18</v>
      </c>
      <c r="H1071" s="31" t="s">
        <v>80</v>
      </c>
      <c r="I1071" s="31" t="s">
        <v>10</v>
      </c>
      <c r="J1071" s="31" t="s">
        <v>12</v>
      </c>
      <c r="K1071" s="31" t="s">
        <v>3757</v>
      </c>
      <c r="L1071" s="33">
        <v>1453</v>
      </c>
      <c r="M1071" s="150">
        <v>100598.965157</v>
      </c>
      <c r="N1071" s="34">
        <v>-19973</v>
      </c>
      <c r="O1071" s="34">
        <v>7764.9295828052691</v>
      </c>
      <c r="P1071" s="30">
        <v>60149.535157000006</v>
      </c>
      <c r="Q1071" s="35">
        <v>692.04006600000002</v>
      </c>
      <c r="R1071" s="36">
        <v>0</v>
      </c>
      <c r="S1071" s="36">
        <v>0</v>
      </c>
      <c r="T1071" s="36">
        <v>2906</v>
      </c>
      <c r="U1071" s="37">
        <v>2906.0156706143921</v>
      </c>
      <c r="V1071" s="38">
        <v>3598.0557366143921</v>
      </c>
      <c r="W1071" s="34">
        <v>63747.590893614397</v>
      </c>
      <c r="X1071" s="34">
        <v>0</v>
      </c>
      <c r="Y1071" s="33">
        <v>63747.590893614397</v>
      </c>
      <c r="Z1071" s="144">
        <v>0</v>
      </c>
      <c r="AA1071" s="34">
        <v>2668.2599173411759</v>
      </c>
      <c r="AB1071" s="34">
        <v>7958.4114695546823</v>
      </c>
      <c r="AC1071" s="34">
        <v>6090.56</v>
      </c>
      <c r="AD1071" s="34">
        <v>1114</v>
      </c>
      <c r="AE1071" s="34">
        <v>58.03</v>
      </c>
      <c r="AF1071" s="34">
        <v>17889.261386895858</v>
      </c>
      <c r="AG1071" s="136">
        <v>12537</v>
      </c>
      <c r="AH1071" s="34">
        <v>17580.57</v>
      </c>
      <c r="AI1071" s="34">
        <v>0</v>
      </c>
      <c r="AJ1071" s="34">
        <v>1321.5</v>
      </c>
      <c r="AK1071" s="34">
        <v>1321.5</v>
      </c>
      <c r="AL1071" s="34">
        <v>12537</v>
      </c>
      <c r="AM1071" s="34">
        <v>16259.07</v>
      </c>
      <c r="AN1071" s="34">
        <v>3722.0699999999997</v>
      </c>
      <c r="AO1071" s="34">
        <v>60149.535157000006</v>
      </c>
      <c r="AP1071" s="34">
        <v>55105.965157000006</v>
      </c>
      <c r="AQ1071" s="34">
        <v>5043.57</v>
      </c>
      <c r="AR1071" s="34">
        <v>-19973</v>
      </c>
      <c r="AS1071" s="34">
        <v>0</v>
      </c>
    </row>
    <row r="1072" spans="2:45" s="1" customFormat="1" ht="12.75" x14ac:dyDescent="0.2">
      <c r="B1072" s="31" t="s">
        <v>3798</v>
      </c>
      <c r="C1072" s="32" t="s">
        <v>974</v>
      </c>
      <c r="D1072" s="31" t="s">
        <v>975</v>
      </c>
      <c r="E1072" s="31" t="s">
        <v>13</v>
      </c>
      <c r="F1072" s="31" t="s">
        <v>11</v>
      </c>
      <c r="G1072" s="31" t="s">
        <v>18</v>
      </c>
      <c r="H1072" s="31" t="s">
        <v>80</v>
      </c>
      <c r="I1072" s="31" t="s">
        <v>10</v>
      </c>
      <c r="J1072" s="31" t="s">
        <v>22</v>
      </c>
      <c r="K1072" s="31" t="s">
        <v>976</v>
      </c>
      <c r="L1072" s="33">
        <v>122</v>
      </c>
      <c r="M1072" s="150">
        <v>18051.876296999999</v>
      </c>
      <c r="N1072" s="34">
        <v>2315</v>
      </c>
      <c r="O1072" s="34">
        <v>0</v>
      </c>
      <c r="P1072" s="30">
        <v>21560.158297000002</v>
      </c>
      <c r="Q1072" s="35">
        <v>520.78253700000005</v>
      </c>
      <c r="R1072" s="36">
        <v>0</v>
      </c>
      <c r="S1072" s="36">
        <v>0</v>
      </c>
      <c r="T1072" s="36">
        <v>244</v>
      </c>
      <c r="U1072" s="37">
        <v>244.00131577078858</v>
      </c>
      <c r="V1072" s="38">
        <v>764.7838527707886</v>
      </c>
      <c r="W1072" s="34">
        <v>22324.942149770792</v>
      </c>
      <c r="X1072" s="34">
        <v>3.6379800000000002E-12</v>
      </c>
      <c r="Y1072" s="33">
        <v>22324.942149770788</v>
      </c>
      <c r="Z1072" s="144">
        <v>0</v>
      </c>
      <c r="AA1072" s="34">
        <v>684.79695897486658</v>
      </c>
      <c r="AB1072" s="34">
        <v>1181.5006843889071</v>
      </c>
      <c r="AC1072" s="34">
        <v>1078.74</v>
      </c>
      <c r="AD1072" s="34">
        <v>0</v>
      </c>
      <c r="AE1072" s="34">
        <v>0</v>
      </c>
      <c r="AF1072" s="34">
        <v>2945.0376433637739</v>
      </c>
      <c r="AG1072" s="136">
        <v>0</v>
      </c>
      <c r="AH1072" s="34">
        <v>1193.2819999999999</v>
      </c>
      <c r="AI1072" s="34">
        <v>0</v>
      </c>
      <c r="AJ1072" s="34">
        <v>0</v>
      </c>
      <c r="AK1072" s="34">
        <v>0</v>
      </c>
      <c r="AL1072" s="34">
        <v>0</v>
      </c>
      <c r="AM1072" s="34">
        <v>1193.2819999999999</v>
      </c>
      <c r="AN1072" s="34">
        <v>1193.2819999999999</v>
      </c>
      <c r="AO1072" s="34">
        <v>21560.158297000002</v>
      </c>
      <c r="AP1072" s="34">
        <v>20366.876297000003</v>
      </c>
      <c r="AQ1072" s="34">
        <v>1193.2819999999992</v>
      </c>
      <c r="AR1072" s="34">
        <v>2315</v>
      </c>
      <c r="AS1072" s="34">
        <v>0</v>
      </c>
    </row>
    <row r="1073" spans="2:45" s="1" customFormat="1" ht="12.75" x14ac:dyDescent="0.2">
      <c r="B1073" s="31" t="s">
        <v>3798</v>
      </c>
      <c r="C1073" s="32" t="s">
        <v>456</v>
      </c>
      <c r="D1073" s="31" t="s">
        <v>457</v>
      </c>
      <c r="E1073" s="31" t="s">
        <v>13</v>
      </c>
      <c r="F1073" s="31" t="s">
        <v>11</v>
      </c>
      <c r="G1073" s="31" t="s">
        <v>18</v>
      </c>
      <c r="H1073" s="31" t="s">
        <v>80</v>
      </c>
      <c r="I1073" s="31" t="s">
        <v>10</v>
      </c>
      <c r="J1073" s="31" t="s">
        <v>12</v>
      </c>
      <c r="K1073" s="31" t="s">
        <v>458</v>
      </c>
      <c r="L1073" s="33">
        <v>2143</v>
      </c>
      <c r="M1073" s="150">
        <v>128344.53771799999</v>
      </c>
      <c r="N1073" s="34">
        <v>-118742</v>
      </c>
      <c r="O1073" s="34">
        <v>80800.506235605062</v>
      </c>
      <c r="P1073" s="30">
        <v>23059.16148979999</v>
      </c>
      <c r="Q1073" s="35">
        <v>8352.7413429999997</v>
      </c>
      <c r="R1073" s="36">
        <v>0</v>
      </c>
      <c r="S1073" s="36">
        <v>4502.7280137160151</v>
      </c>
      <c r="T1073" s="36">
        <v>44180.498494773805</v>
      </c>
      <c r="U1073" s="37">
        <v>48683.489032946105</v>
      </c>
      <c r="V1073" s="38">
        <v>57036.230375946107</v>
      </c>
      <c r="W1073" s="34">
        <v>80095.391865746089</v>
      </c>
      <c r="X1073" s="34">
        <v>61771.105440521082</v>
      </c>
      <c r="Y1073" s="33">
        <v>18324.286425225007</v>
      </c>
      <c r="Z1073" s="144">
        <v>2726.877819658951</v>
      </c>
      <c r="AA1073" s="34">
        <v>25989.622912562489</v>
      </c>
      <c r="AB1073" s="34">
        <v>19478.780035975626</v>
      </c>
      <c r="AC1073" s="34">
        <v>8982.84</v>
      </c>
      <c r="AD1073" s="34">
        <v>3642.748961184639</v>
      </c>
      <c r="AE1073" s="34">
        <v>3798.71</v>
      </c>
      <c r="AF1073" s="34">
        <v>64619.579729381709</v>
      </c>
      <c r="AG1073" s="136">
        <v>22252</v>
      </c>
      <c r="AH1073" s="34">
        <v>36814.623771799997</v>
      </c>
      <c r="AI1073" s="34">
        <v>73</v>
      </c>
      <c r="AJ1073" s="34">
        <v>12834.453771799999</v>
      </c>
      <c r="AK1073" s="34">
        <v>12761.453771799999</v>
      </c>
      <c r="AL1073" s="34">
        <v>22179</v>
      </c>
      <c r="AM1073" s="34">
        <v>23980.17</v>
      </c>
      <c r="AN1073" s="34">
        <v>1801.1699999999983</v>
      </c>
      <c r="AO1073" s="34">
        <v>23059.16148979999</v>
      </c>
      <c r="AP1073" s="34">
        <v>8496.5377179999923</v>
      </c>
      <c r="AQ1073" s="34">
        <v>14562.623771799997</v>
      </c>
      <c r="AR1073" s="34">
        <v>-118742</v>
      </c>
      <c r="AS1073" s="34">
        <v>0</v>
      </c>
    </row>
    <row r="1074" spans="2:45" s="1" customFormat="1" ht="12.75" x14ac:dyDescent="0.2">
      <c r="B1074" s="31" t="s">
        <v>3798</v>
      </c>
      <c r="C1074" s="32" t="s">
        <v>1299</v>
      </c>
      <c r="D1074" s="31" t="s">
        <v>1300</v>
      </c>
      <c r="E1074" s="31" t="s">
        <v>13</v>
      </c>
      <c r="F1074" s="31" t="s">
        <v>11</v>
      </c>
      <c r="G1074" s="31" t="s">
        <v>18</v>
      </c>
      <c r="H1074" s="31" t="s">
        <v>80</v>
      </c>
      <c r="I1074" s="31" t="s">
        <v>10</v>
      </c>
      <c r="J1074" s="31" t="s">
        <v>22</v>
      </c>
      <c r="K1074" s="31" t="s">
        <v>1301</v>
      </c>
      <c r="L1074" s="33">
        <v>364</v>
      </c>
      <c r="M1074" s="150">
        <v>18646.614751000001</v>
      </c>
      <c r="N1074" s="34">
        <v>8345</v>
      </c>
      <c r="O1074" s="34">
        <v>0</v>
      </c>
      <c r="P1074" s="30">
        <v>30551.898751000001</v>
      </c>
      <c r="Q1074" s="35">
        <v>0</v>
      </c>
      <c r="R1074" s="36">
        <v>0</v>
      </c>
      <c r="S1074" s="36">
        <v>2.5809245714295628</v>
      </c>
      <c r="T1074" s="36">
        <v>725.41907542857041</v>
      </c>
      <c r="U1074" s="37">
        <v>728.00392574235286</v>
      </c>
      <c r="V1074" s="38">
        <v>728.00392574235286</v>
      </c>
      <c r="W1074" s="34">
        <v>31279.902676742353</v>
      </c>
      <c r="X1074" s="34">
        <v>2.5809245714299323</v>
      </c>
      <c r="Y1074" s="33">
        <v>31277.321752170923</v>
      </c>
      <c r="Z1074" s="144">
        <v>0</v>
      </c>
      <c r="AA1074" s="34">
        <v>3124.7346403936422</v>
      </c>
      <c r="AB1074" s="34">
        <v>3570.0609405501637</v>
      </c>
      <c r="AC1074" s="34">
        <v>2127.52</v>
      </c>
      <c r="AD1074" s="34">
        <v>924.18304239999998</v>
      </c>
      <c r="AE1074" s="34">
        <v>116.64</v>
      </c>
      <c r="AF1074" s="34">
        <v>9863.1386233438061</v>
      </c>
      <c r="AG1074" s="136">
        <v>2645</v>
      </c>
      <c r="AH1074" s="34">
        <v>3560.2839999999997</v>
      </c>
      <c r="AI1074" s="34">
        <v>0</v>
      </c>
      <c r="AJ1074" s="34">
        <v>0</v>
      </c>
      <c r="AK1074" s="34">
        <v>0</v>
      </c>
      <c r="AL1074" s="34">
        <v>2645</v>
      </c>
      <c r="AM1074" s="34">
        <v>3560.2839999999997</v>
      </c>
      <c r="AN1074" s="34">
        <v>915.28399999999965</v>
      </c>
      <c r="AO1074" s="34">
        <v>30551.898751000001</v>
      </c>
      <c r="AP1074" s="34">
        <v>29636.614751000001</v>
      </c>
      <c r="AQ1074" s="34">
        <v>915.28399999999965</v>
      </c>
      <c r="AR1074" s="34">
        <v>1853</v>
      </c>
      <c r="AS1074" s="34">
        <v>6492</v>
      </c>
    </row>
    <row r="1075" spans="2:45" s="1" customFormat="1" ht="12.75" x14ac:dyDescent="0.2">
      <c r="B1075" s="31" t="s">
        <v>3798</v>
      </c>
      <c r="C1075" s="32" t="s">
        <v>1566</v>
      </c>
      <c r="D1075" s="31" t="s">
        <v>1567</v>
      </c>
      <c r="E1075" s="31" t="s">
        <v>13</v>
      </c>
      <c r="F1075" s="31" t="s">
        <v>11</v>
      </c>
      <c r="G1075" s="31" t="s">
        <v>18</v>
      </c>
      <c r="H1075" s="31" t="s">
        <v>80</v>
      </c>
      <c r="I1075" s="31" t="s">
        <v>10</v>
      </c>
      <c r="J1075" s="31" t="s">
        <v>12</v>
      </c>
      <c r="K1075" s="31" t="s">
        <v>1568</v>
      </c>
      <c r="L1075" s="33">
        <v>1256</v>
      </c>
      <c r="M1075" s="150">
        <v>53191.852391000008</v>
      </c>
      <c r="N1075" s="34">
        <v>-77657</v>
      </c>
      <c r="O1075" s="34">
        <v>51703.282427760576</v>
      </c>
      <c r="P1075" s="30">
        <v>-28791.947608999995</v>
      </c>
      <c r="Q1075" s="35">
        <v>959.00920199999996</v>
      </c>
      <c r="R1075" s="36">
        <v>28791.947608999995</v>
      </c>
      <c r="S1075" s="36">
        <v>0</v>
      </c>
      <c r="T1075" s="36">
        <v>41173.933082410702</v>
      </c>
      <c r="U1075" s="37">
        <v>69966.257982648443</v>
      </c>
      <c r="V1075" s="38">
        <v>70925.267184648445</v>
      </c>
      <c r="W1075" s="34">
        <v>70925.267184648445</v>
      </c>
      <c r="X1075" s="34">
        <v>50744.273225760582</v>
      </c>
      <c r="Y1075" s="33">
        <v>20180.993958887862</v>
      </c>
      <c r="Z1075" s="144">
        <v>0</v>
      </c>
      <c r="AA1075" s="34">
        <v>1697.7736517545159</v>
      </c>
      <c r="AB1075" s="34">
        <v>8669.4919730378897</v>
      </c>
      <c r="AC1075" s="34">
        <v>8684.31</v>
      </c>
      <c r="AD1075" s="34">
        <v>1187.7914198999999</v>
      </c>
      <c r="AE1075" s="34">
        <v>160.9</v>
      </c>
      <c r="AF1075" s="34">
        <v>20400.267044692409</v>
      </c>
      <c r="AG1075" s="136">
        <v>36731</v>
      </c>
      <c r="AH1075" s="34">
        <v>38127.199999999997</v>
      </c>
      <c r="AI1075" s="34">
        <v>0</v>
      </c>
      <c r="AJ1075" s="34">
        <v>1396.2</v>
      </c>
      <c r="AK1075" s="34">
        <v>1396.2</v>
      </c>
      <c r="AL1075" s="34">
        <v>36731</v>
      </c>
      <c r="AM1075" s="34">
        <v>36731</v>
      </c>
      <c r="AN1075" s="34">
        <v>0</v>
      </c>
      <c r="AO1075" s="34">
        <v>-28791.947608999995</v>
      </c>
      <c r="AP1075" s="34">
        <v>-30188.147608999996</v>
      </c>
      <c r="AQ1075" s="34">
        <v>1396.2000000000007</v>
      </c>
      <c r="AR1075" s="34">
        <v>-77657</v>
      </c>
      <c r="AS1075" s="34">
        <v>0</v>
      </c>
    </row>
    <row r="1076" spans="2:45" s="1" customFormat="1" ht="12.75" x14ac:dyDescent="0.2">
      <c r="B1076" s="31" t="s">
        <v>3798</v>
      </c>
      <c r="C1076" s="32" t="s">
        <v>2234</v>
      </c>
      <c r="D1076" s="31" t="s">
        <v>2235</v>
      </c>
      <c r="E1076" s="31" t="s">
        <v>13</v>
      </c>
      <c r="F1076" s="31" t="s">
        <v>11</v>
      </c>
      <c r="G1076" s="31" t="s">
        <v>18</v>
      </c>
      <c r="H1076" s="31" t="s">
        <v>80</v>
      </c>
      <c r="I1076" s="31" t="s">
        <v>10</v>
      </c>
      <c r="J1076" s="31" t="s">
        <v>22</v>
      </c>
      <c r="K1076" s="31" t="s">
        <v>2236</v>
      </c>
      <c r="L1076" s="33">
        <v>377</v>
      </c>
      <c r="M1076" s="150">
        <v>18331.468960999999</v>
      </c>
      <c r="N1076" s="34">
        <v>-3566</v>
      </c>
      <c r="O1076" s="34">
        <v>1679.2309219858316</v>
      </c>
      <c r="P1076" s="30">
        <v>13396.168960999999</v>
      </c>
      <c r="Q1076" s="35">
        <v>659.21564100000001</v>
      </c>
      <c r="R1076" s="36">
        <v>0</v>
      </c>
      <c r="S1076" s="36">
        <v>205.25845714293595</v>
      </c>
      <c r="T1076" s="36">
        <v>548.74154285706402</v>
      </c>
      <c r="U1076" s="37">
        <v>754.00406594743686</v>
      </c>
      <c r="V1076" s="38">
        <v>1413.2197069474369</v>
      </c>
      <c r="W1076" s="34">
        <v>14809.388667947436</v>
      </c>
      <c r="X1076" s="34">
        <v>384.85960714293651</v>
      </c>
      <c r="Y1076" s="33">
        <v>14424.5290608045</v>
      </c>
      <c r="Z1076" s="144">
        <v>0</v>
      </c>
      <c r="AA1076" s="34">
        <v>2528.7727758983378</v>
      </c>
      <c r="AB1076" s="34">
        <v>1613.3004886794618</v>
      </c>
      <c r="AC1076" s="34">
        <v>2927.06</v>
      </c>
      <c r="AD1076" s="34">
        <v>0</v>
      </c>
      <c r="AE1076" s="34">
        <v>0</v>
      </c>
      <c r="AF1076" s="34">
        <v>7069.1332645778002</v>
      </c>
      <c r="AG1076" s="136">
        <v>11171</v>
      </c>
      <c r="AH1076" s="34">
        <v>11657.7</v>
      </c>
      <c r="AI1076" s="34">
        <v>0</v>
      </c>
      <c r="AJ1076" s="34">
        <v>486.70000000000005</v>
      </c>
      <c r="AK1076" s="34">
        <v>486.70000000000005</v>
      </c>
      <c r="AL1076" s="34">
        <v>11171</v>
      </c>
      <c r="AM1076" s="34">
        <v>11171</v>
      </c>
      <c r="AN1076" s="34">
        <v>0</v>
      </c>
      <c r="AO1076" s="34">
        <v>13396.168960999999</v>
      </c>
      <c r="AP1076" s="34">
        <v>12909.468960999999</v>
      </c>
      <c r="AQ1076" s="34">
        <v>486.70000000000073</v>
      </c>
      <c r="AR1076" s="34">
        <v>-3566</v>
      </c>
      <c r="AS1076" s="34">
        <v>0</v>
      </c>
    </row>
    <row r="1077" spans="2:45" s="1" customFormat="1" ht="12.75" x14ac:dyDescent="0.2">
      <c r="B1077" s="31" t="s">
        <v>3798</v>
      </c>
      <c r="C1077" s="32" t="s">
        <v>2528</v>
      </c>
      <c r="D1077" s="31" t="s">
        <v>2529</v>
      </c>
      <c r="E1077" s="31" t="s">
        <v>13</v>
      </c>
      <c r="F1077" s="31" t="s">
        <v>11</v>
      </c>
      <c r="G1077" s="31" t="s">
        <v>18</v>
      </c>
      <c r="H1077" s="31" t="s">
        <v>80</v>
      </c>
      <c r="I1077" s="31" t="s">
        <v>10</v>
      </c>
      <c r="J1077" s="31" t="s">
        <v>22</v>
      </c>
      <c r="K1077" s="31" t="s">
        <v>2530</v>
      </c>
      <c r="L1077" s="33">
        <v>857</v>
      </c>
      <c r="M1077" s="150">
        <v>20143.876407</v>
      </c>
      <c r="N1077" s="34">
        <v>19050</v>
      </c>
      <c r="O1077" s="34">
        <v>0</v>
      </c>
      <c r="P1077" s="30">
        <v>47576.193406999999</v>
      </c>
      <c r="Q1077" s="35">
        <v>321.308876</v>
      </c>
      <c r="R1077" s="36">
        <v>0</v>
      </c>
      <c r="S1077" s="36">
        <v>367.14220457156961</v>
      </c>
      <c r="T1077" s="36">
        <v>1346.8577954284303</v>
      </c>
      <c r="U1077" s="37">
        <v>1714.0092427505394</v>
      </c>
      <c r="V1077" s="38">
        <v>2035.3181187505395</v>
      </c>
      <c r="W1077" s="34">
        <v>49611.511525750539</v>
      </c>
      <c r="X1077" s="34">
        <v>688.3916335715694</v>
      </c>
      <c r="Y1077" s="33">
        <v>48923.119892178969</v>
      </c>
      <c r="Z1077" s="144">
        <v>0</v>
      </c>
      <c r="AA1077" s="34">
        <v>737.49897572475425</v>
      </c>
      <c r="AB1077" s="34">
        <v>4323.2178716313565</v>
      </c>
      <c r="AC1077" s="34">
        <v>3592.3</v>
      </c>
      <c r="AD1077" s="34">
        <v>1477.5</v>
      </c>
      <c r="AE1077" s="34">
        <v>0</v>
      </c>
      <c r="AF1077" s="34">
        <v>10130.51684735611</v>
      </c>
      <c r="AG1077" s="136">
        <v>0</v>
      </c>
      <c r="AH1077" s="34">
        <v>8382.3169999999991</v>
      </c>
      <c r="AI1077" s="34">
        <v>0</v>
      </c>
      <c r="AJ1077" s="34">
        <v>0</v>
      </c>
      <c r="AK1077" s="34">
        <v>0</v>
      </c>
      <c r="AL1077" s="34">
        <v>0</v>
      </c>
      <c r="AM1077" s="34">
        <v>8382.3169999999991</v>
      </c>
      <c r="AN1077" s="34">
        <v>8382.3169999999991</v>
      </c>
      <c r="AO1077" s="34">
        <v>47576.193406999999</v>
      </c>
      <c r="AP1077" s="34">
        <v>39193.876407000003</v>
      </c>
      <c r="AQ1077" s="34">
        <v>8382.3169999999955</v>
      </c>
      <c r="AR1077" s="34">
        <v>19050</v>
      </c>
      <c r="AS1077" s="34">
        <v>0</v>
      </c>
    </row>
    <row r="1078" spans="2:45" s="1" customFormat="1" ht="12.75" x14ac:dyDescent="0.2">
      <c r="B1078" s="31" t="s">
        <v>3798</v>
      </c>
      <c r="C1078" s="32" t="s">
        <v>986</v>
      </c>
      <c r="D1078" s="31" t="s">
        <v>987</v>
      </c>
      <c r="E1078" s="31" t="s">
        <v>13</v>
      </c>
      <c r="F1078" s="31" t="s">
        <v>11</v>
      </c>
      <c r="G1078" s="31" t="s">
        <v>18</v>
      </c>
      <c r="H1078" s="31" t="s">
        <v>80</v>
      </c>
      <c r="I1078" s="31" t="s">
        <v>10</v>
      </c>
      <c r="J1078" s="31" t="s">
        <v>22</v>
      </c>
      <c r="K1078" s="31" t="s">
        <v>988</v>
      </c>
      <c r="L1078" s="33">
        <v>875</v>
      </c>
      <c r="M1078" s="150">
        <v>72633.191344999999</v>
      </c>
      <c r="N1078" s="34">
        <v>-38497</v>
      </c>
      <c r="O1078" s="34">
        <v>19823.17430313868</v>
      </c>
      <c r="P1078" s="30">
        <v>31158.191344999999</v>
      </c>
      <c r="Q1078" s="35">
        <v>0</v>
      </c>
      <c r="R1078" s="36">
        <v>0</v>
      </c>
      <c r="S1078" s="36">
        <v>0</v>
      </c>
      <c r="T1078" s="36">
        <v>1750</v>
      </c>
      <c r="U1078" s="37">
        <v>1750.0094368806558</v>
      </c>
      <c r="V1078" s="38">
        <v>1750.0094368806558</v>
      </c>
      <c r="W1078" s="34">
        <v>32908.200781880652</v>
      </c>
      <c r="X1078" s="34">
        <v>0</v>
      </c>
      <c r="Y1078" s="33">
        <v>32908.200781880652</v>
      </c>
      <c r="Z1078" s="144">
        <v>934.12539087803725</v>
      </c>
      <c r="AA1078" s="34">
        <v>3353.1997094316685</v>
      </c>
      <c r="AB1078" s="34">
        <v>10437.059454668643</v>
      </c>
      <c r="AC1078" s="34">
        <v>11908.15</v>
      </c>
      <c r="AD1078" s="34">
        <v>169.5</v>
      </c>
      <c r="AE1078" s="34">
        <v>2088.29</v>
      </c>
      <c r="AF1078" s="34">
        <v>28890.324554978346</v>
      </c>
      <c r="AG1078" s="136">
        <v>34463</v>
      </c>
      <c r="AH1078" s="34">
        <v>34963</v>
      </c>
      <c r="AI1078" s="34">
        <v>2000</v>
      </c>
      <c r="AJ1078" s="34">
        <v>2500</v>
      </c>
      <c r="AK1078" s="34">
        <v>500</v>
      </c>
      <c r="AL1078" s="34">
        <v>32463</v>
      </c>
      <c r="AM1078" s="34">
        <v>32463</v>
      </c>
      <c r="AN1078" s="34">
        <v>0</v>
      </c>
      <c r="AO1078" s="34">
        <v>31158.191344999999</v>
      </c>
      <c r="AP1078" s="34">
        <v>30658.191344999999</v>
      </c>
      <c r="AQ1078" s="34">
        <v>500</v>
      </c>
      <c r="AR1078" s="34">
        <v>-38497</v>
      </c>
      <c r="AS1078" s="34">
        <v>0</v>
      </c>
    </row>
    <row r="1079" spans="2:45" s="1" customFormat="1" ht="12.75" x14ac:dyDescent="0.2">
      <c r="B1079" s="31" t="s">
        <v>3798</v>
      </c>
      <c r="C1079" s="32" t="s">
        <v>2936</v>
      </c>
      <c r="D1079" s="31" t="s">
        <v>2937</v>
      </c>
      <c r="E1079" s="31" t="s">
        <v>13</v>
      </c>
      <c r="F1079" s="31" t="s">
        <v>11</v>
      </c>
      <c r="G1079" s="31" t="s">
        <v>18</v>
      </c>
      <c r="H1079" s="31" t="s">
        <v>80</v>
      </c>
      <c r="I1079" s="31" t="s">
        <v>10</v>
      </c>
      <c r="J1079" s="31" t="s">
        <v>21</v>
      </c>
      <c r="K1079" s="31" t="s">
        <v>2938</v>
      </c>
      <c r="L1079" s="33">
        <v>14712</v>
      </c>
      <c r="M1079" s="150">
        <v>628716.300177</v>
      </c>
      <c r="N1079" s="34">
        <v>-122920</v>
      </c>
      <c r="O1079" s="34">
        <v>50793.642738096532</v>
      </c>
      <c r="P1079" s="30">
        <v>685673.300177</v>
      </c>
      <c r="Q1079" s="35">
        <v>34829.317068999997</v>
      </c>
      <c r="R1079" s="36">
        <v>0</v>
      </c>
      <c r="S1079" s="36">
        <v>20901.858076579454</v>
      </c>
      <c r="T1079" s="36">
        <v>8522.1419234205459</v>
      </c>
      <c r="U1079" s="37">
        <v>29424.158669015094</v>
      </c>
      <c r="V1079" s="38">
        <v>64253.475738015091</v>
      </c>
      <c r="W1079" s="34">
        <v>749926.77591501514</v>
      </c>
      <c r="X1079" s="34">
        <v>39190.983893579571</v>
      </c>
      <c r="Y1079" s="33">
        <v>710735.79202143557</v>
      </c>
      <c r="Z1079" s="144">
        <v>0</v>
      </c>
      <c r="AA1079" s="34">
        <v>74014.651813118326</v>
      </c>
      <c r="AB1079" s="34">
        <v>124211.97391784794</v>
      </c>
      <c r="AC1079" s="34">
        <v>61668.480000000003</v>
      </c>
      <c r="AD1079" s="34">
        <v>16547.903622318754</v>
      </c>
      <c r="AE1079" s="34">
        <v>2876.78</v>
      </c>
      <c r="AF1079" s="34">
        <v>279319.78935328504</v>
      </c>
      <c r="AG1079" s="136">
        <v>234844</v>
      </c>
      <c r="AH1079" s="34">
        <v>292013</v>
      </c>
      <c r="AI1079" s="34">
        <v>0</v>
      </c>
      <c r="AJ1079" s="34">
        <v>57169</v>
      </c>
      <c r="AK1079" s="34">
        <v>57169</v>
      </c>
      <c r="AL1079" s="34">
        <v>234844</v>
      </c>
      <c r="AM1079" s="34">
        <v>234844</v>
      </c>
      <c r="AN1079" s="34">
        <v>0</v>
      </c>
      <c r="AO1079" s="34">
        <v>685673.300177</v>
      </c>
      <c r="AP1079" s="34">
        <v>628504.300177</v>
      </c>
      <c r="AQ1079" s="34">
        <v>57169</v>
      </c>
      <c r="AR1079" s="34">
        <v>-122920</v>
      </c>
      <c r="AS1079" s="34">
        <v>0</v>
      </c>
    </row>
    <row r="1080" spans="2:45" s="1" customFormat="1" ht="12.75" x14ac:dyDescent="0.2">
      <c r="B1080" s="31" t="s">
        <v>3798</v>
      </c>
      <c r="C1080" s="32" t="s">
        <v>1931</v>
      </c>
      <c r="D1080" s="31" t="s">
        <v>1932</v>
      </c>
      <c r="E1080" s="31" t="s">
        <v>13</v>
      </c>
      <c r="F1080" s="31" t="s">
        <v>11</v>
      </c>
      <c r="G1080" s="31" t="s">
        <v>18</v>
      </c>
      <c r="H1080" s="31" t="s">
        <v>80</v>
      </c>
      <c r="I1080" s="31" t="s">
        <v>10</v>
      </c>
      <c r="J1080" s="31" t="s">
        <v>12</v>
      </c>
      <c r="K1080" s="31" t="s">
        <v>1933</v>
      </c>
      <c r="L1080" s="33">
        <v>3385</v>
      </c>
      <c r="M1080" s="150">
        <v>105910.76129300002</v>
      </c>
      <c r="N1080" s="34">
        <v>26025</v>
      </c>
      <c r="O1080" s="34">
        <v>0</v>
      </c>
      <c r="P1080" s="30">
        <v>140573.91129300001</v>
      </c>
      <c r="Q1080" s="35">
        <v>7007.9313039999997</v>
      </c>
      <c r="R1080" s="36">
        <v>0</v>
      </c>
      <c r="S1080" s="36">
        <v>4067.2615920015619</v>
      </c>
      <c r="T1080" s="36">
        <v>2702.7384079984381</v>
      </c>
      <c r="U1080" s="37">
        <v>6770.0365072468803</v>
      </c>
      <c r="V1080" s="38">
        <v>13777.967811246879</v>
      </c>
      <c r="W1080" s="34">
        <v>154351.87910424688</v>
      </c>
      <c r="X1080" s="34">
        <v>7626.1154850015591</v>
      </c>
      <c r="Y1080" s="33">
        <v>146725.76361924532</v>
      </c>
      <c r="Z1080" s="144">
        <v>3155.0314585095866</v>
      </c>
      <c r="AA1080" s="34">
        <v>8702.2595778286413</v>
      </c>
      <c r="AB1080" s="34">
        <v>25747.246134479672</v>
      </c>
      <c r="AC1080" s="34">
        <v>14188.95</v>
      </c>
      <c r="AD1080" s="34">
        <v>1439.4853447999999</v>
      </c>
      <c r="AE1080" s="34">
        <v>90</v>
      </c>
      <c r="AF1080" s="34">
        <v>53322.972515617897</v>
      </c>
      <c r="AG1080" s="136">
        <v>9926</v>
      </c>
      <c r="AH1080" s="34">
        <v>37878.15</v>
      </c>
      <c r="AI1080" s="34">
        <v>0</v>
      </c>
      <c r="AJ1080" s="34">
        <v>0</v>
      </c>
      <c r="AK1080" s="34">
        <v>0</v>
      </c>
      <c r="AL1080" s="34">
        <v>9926</v>
      </c>
      <c r="AM1080" s="34">
        <v>37878.15</v>
      </c>
      <c r="AN1080" s="34">
        <v>27952.15</v>
      </c>
      <c r="AO1080" s="34">
        <v>140573.91129300001</v>
      </c>
      <c r="AP1080" s="34">
        <v>112621.76129300002</v>
      </c>
      <c r="AQ1080" s="34">
        <v>27952.149999999994</v>
      </c>
      <c r="AR1080" s="34">
        <v>26025</v>
      </c>
      <c r="AS1080" s="34">
        <v>0</v>
      </c>
    </row>
    <row r="1081" spans="2:45" s="1" customFormat="1" ht="12.75" x14ac:dyDescent="0.2">
      <c r="B1081" s="31" t="s">
        <v>3798</v>
      </c>
      <c r="C1081" s="32" t="s">
        <v>354</v>
      </c>
      <c r="D1081" s="31" t="s">
        <v>355</v>
      </c>
      <c r="E1081" s="31" t="s">
        <v>13</v>
      </c>
      <c r="F1081" s="31" t="s">
        <v>11</v>
      </c>
      <c r="G1081" s="31" t="s">
        <v>18</v>
      </c>
      <c r="H1081" s="31" t="s">
        <v>80</v>
      </c>
      <c r="I1081" s="31" t="s">
        <v>10</v>
      </c>
      <c r="J1081" s="31" t="s">
        <v>12</v>
      </c>
      <c r="K1081" s="31" t="s">
        <v>356</v>
      </c>
      <c r="L1081" s="33">
        <v>1136</v>
      </c>
      <c r="M1081" s="150">
        <v>33738.252282000001</v>
      </c>
      <c r="N1081" s="34">
        <v>-18959</v>
      </c>
      <c r="O1081" s="34">
        <v>4771.3762212893098</v>
      </c>
      <c r="P1081" s="30">
        <v>21628.992281999999</v>
      </c>
      <c r="Q1081" s="35">
        <v>1592.89246</v>
      </c>
      <c r="R1081" s="36">
        <v>0</v>
      </c>
      <c r="S1081" s="36">
        <v>406.59655771444193</v>
      </c>
      <c r="T1081" s="36">
        <v>1865.403442285558</v>
      </c>
      <c r="U1081" s="37">
        <v>2272.0122517673426</v>
      </c>
      <c r="V1081" s="38">
        <v>3864.9047117673426</v>
      </c>
      <c r="W1081" s="34">
        <v>25493.896993767343</v>
      </c>
      <c r="X1081" s="34">
        <v>762.36854571444201</v>
      </c>
      <c r="Y1081" s="33">
        <v>24731.528448052901</v>
      </c>
      <c r="Z1081" s="144">
        <v>0</v>
      </c>
      <c r="AA1081" s="34">
        <v>1079.2151129910651</v>
      </c>
      <c r="AB1081" s="34">
        <v>4006.5562072105081</v>
      </c>
      <c r="AC1081" s="34">
        <v>6686.57</v>
      </c>
      <c r="AD1081" s="34">
        <v>475.5</v>
      </c>
      <c r="AE1081" s="34">
        <v>0</v>
      </c>
      <c r="AF1081" s="34">
        <v>12247.841320201573</v>
      </c>
      <c r="AG1081" s="136">
        <v>856</v>
      </c>
      <c r="AH1081" s="34">
        <v>12750.74</v>
      </c>
      <c r="AI1081" s="34">
        <v>0</v>
      </c>
      <c r="AJ1081" s="34">
        <v>38.900000000000006</v>
      </c>
      <c r="AK1081" s="34">
        <v>38.900000000000006</v>
      </c>
      <c r="AL1081" s="34">
        <v>856</v>
      </c>
      <c r="AM1081" s="34">
        <v>12711.84</v>
      </c>
      <c r="AN1081" s="34">
        <v>11855.84</v>
      </c>
      <c r="AO1081" s="34">
        <v>21628.992281999999</v>
      </c>
      <c r="AP1081" s="34">
        <v>9734.2522819999976</v>
      </c>
      <c r="AQ1081" s="34">
        <v>11894.739999999998</v>
      </c>
      <c r="AR1081" s="34">
        <v>-18959</v>
      </c>
      <c r="AS1081" s="34">
        <v>0</v>
      </c>
    </row>
    <row r="1082" spans="2:45" s="1" customFormat="1" ht="12.75" x14ac:dyDescent="0.2">
      <c r="B1082" s="31" t="s">
        <v>3798</v>
      </c>
      <c r="C1082" s="32" t="s">
        <v>3455</v>
      </c>
      <c r="D1082" s="31" t="s">
        <v>3456</v>
      </c>
      <c r="E1082" s="31" t="s">
        <v>13</v>
      </c>
      <c r="F1082" s="31" t="s">
        <v>11</v>
      </c>
      <c r="G1082" s="31" t="s">
        <v>18</v>
      </c>
      <c r="H1082" s="31" t="s">
        <v>80</v>
      </c>
      <c r="I1082" s="31" t="s">
        <v>10</v>
      </c>
      <c r="J1082" s="31" t="s">
        <v>12</v>
      </c>
      <c r="K1082" s="31" t="s">
        <v>3457</v>
      </c>
      <c r="L1082" s="33">
        <v>1471</v>
      </c>
      <c r="M1082" s="150">
        <v>53964.575095000007</v>
      </c>
      <c r="N1082" s="34">
        <v>-96823.3</v>
      </c>
      <c r="O1082" s="34">
        <v>22463.293696647273</v>
      </c>
      <c r="P1082" s="30">
        <v>-42716.724904999995</v>
      </c>
      <c r="Q1082" s="35">
        <v>3375.354088</v>
      </c>
      <c r="R1082" s="36">
        <v>42716.724904999995</v>
      </c>
      <c r="S1082" s="36">
        <v>994.73644228609623</v>
      </c>
      <c r="T1082" s="36">
        <v>14474.83846070218</v>
      </c>
      <c r="U1082" s="37">
        <v>58186.613577798038</v>
      </c>
      <c r="V1082" s="38">
        <v>61561.967665798038</v>
      </c>
      <c r="W1082" s="34">
        <v>61561.967665798038</v>
      </c>
      <c r="X1082" s="34">
        <v>21823.46482493337</v>
      </c>
      <c r="Y1082" s="33">
        <v>39738.502840864669</v>
      </c>
      <c r="Z1082" s="144">
        <v>0</v>
      </c>
      <c r="AA1082" s="34">
        <v>4207.7659687119049</v>
      </c>
      <c r="AB1082" s="34">
        <v>17596.344542597959</v>
      </c>
      <c r="AC1082" s="34">
        <v>13091.58</v>
      </c>
      <c r="AD1082" s="34">
        <v>3339.5386336591614</v>
      </c>
      <c r="AE1082" s="34">
        <v>0</v>
      </c>
      <c r="AF1082" s="34">
        <v>38235.229144969024</v>
      </c>
      <c r="AG1082" s="136">
        <v>32207</v>
      </c>
      <c r="AH1082" s="34">
        <v>32207</v>
      </c>
      <c r="AI1082" s="34">
        <v>965</v>
      </c>
      <c r="AJ1082" s="34">
        <v>965</v>
      </c>
      <c r="AK1082" s="34">
        <v>0</v>
      </c>
      <c r="AL1082" s="34">
        <v>31242</v>
      </c>
      <c r="AM1082" s="34">
        <v>31242</v>
      </c>
      <c r="AN1082" s="34">
        <v>0</v>
      </c>
      <c r="AO1082" s="34">
        <v>-42716.724904999995</v>
      </c>
      <c r="AP1082" s="34">
        <v>-42716.724904999995</v>
      </c>
      <c r="AQ1082" s="34">
        <v>0</v>
      </c>
      <c r="AR1082" s="34">
        <v>-109277</v>
      </c>
      <c r="AS1082" s="34">
        <v>12453.699999999997</v>
      </c>
    </row>
    <row r="1083" spans="2:45" s="1" customFormat="1" ht="12.75" x14ac:dyDescent="0.2">
      <c r="B1083" s="31" t="s">
        <v>3798</v>
      </c>
      <c r="C1083" s="32" t="s">
        <v>2885</v>
      </c>
      <c r="D1083" s="31" t="s">
        <v>2886</v>
      </c>
      <c r="E1083" s="31" t="s">
        <v>13</v>
      </c>
      <c r="F1083" s="31" t="s">
        <v>11</v>
      </c>
      <c r="G1083" s="31" t="s">
        <v>18</v>
      </c>
      <c r="H1083" s="31" t="s">
        <v>80</v>
      </c>
      <c r="I1083" s="31" t="s">
        <v>10</v>
      </c>
      <c r="J1083" s="31" t="s">
        <v>12</v>
      </c>
      <c r="K1083" s="31" t="s">
        <v>2887</v>
      </c>
      <c r="L1083" s="33">
        <v>2508</v>
      </c>
      <c r="M1083" s="150">
        <v>49767.290232999992</v>
      </c>
      <c r="N1083" s="34">
        <v>-21045</v>
      </c>
      <c r="O1083" s="34">
        <v>8984.0408246296465</v>
      </c>
      <c r="P1083" s="30">
        <v>12526.610232999992</v>
      </c>
      <c r="Q1083" s="35">
        <v>1252.4773660000001</v>
      </c>
      <c r="R1083" s="36">
        <v>0</v>
      </c>
      <c r="S1083" s="36">
        <v>1431.1378731434068</v>
      </c>
      <c r="T1083" s="36">
        <v>3584.862126856593</v>
      </c>
      <c r="U1083" s="37">
        <v>5016.0270487962107</v>
      </c>
      <c r="V1083" s="38">
        <v>6268.5044147962108</v>
      </c>
      <c r="W1083" s="34">
        <v>18795.114647796203</v>
      </c>
      <c r="X1083" s="34">
        <v>2683.3835121434058</v>
      </c>
      <c r="Y1083" s="33">
        <v>16111.731135652797</v>
      </c>
      <c r="Z1083" s="144">
        <v>0</v>
      </c>
      <c r="AA1083" s="34">
        <v>2069.0755407894217</v>
      </c>
      <c r="AB1083" s="34">
        <v>14080.491960337271</v>
      </c>
      <c r="AC1083" s="34">
        <v>18317.150000000001</v>
      </c>
      <c r="AD1083" s="34">
        <v>1297.69336735</v>
      </c>
      <c r="AE1083" s="34">
        <v>0</v>
      </c>
      <c r="AF1083" s="34">
        <v>35764.410868476698</v>
      </c>
      <c r="AG1083" s="136">
        <v>24438</v>
      </c>
      <c r="AH1083" s="34">
        <v>30041.32</v>
      </c>
      <c r="AI1083" s="34">
        <v>0</v>
      </c>
      <c r="AJ1083" s="34">
        <v>1976.8000000000002</v>
      </c>
      <c r="AK1083" s="34">
        <v>1976.8000000000002</v>
      </c>
      <c r="AL1083" s="34">
        <v>24438</v>
      </c>
      <c r="AM1083" s="34">
        <v>28064.52</v>
      </c>
      <c r="AN1083" s="34">
        <v>3626.5200000000004</v>
      </c>
      <c r="AO1083" s="34">
        <v>12526.610232999992</v>
      </c>
      <c r="AP1083" s="34">
        <v>6923.2902329999924</v>
      </c>
      <c r="AQ1083" s="34">
        <v>5603.32</v>
      </c>
      <c r="AR1083" s="34">
        <v>-21045</v>
      </c>
      <c r="AS1083" s="34">
        <v>0</v>
      </c>
    </row>
    <row r="1084" spans="2:45" s="1" customFormat="1" ht="12.75" x14ac:dyDescent="0.2">
      <c r="B1084" s="31" t="s">
        <v>3798</v>
      </c>
      <c r="C1084" s="32" t="s">
        <v>2288</v>
      </c>
      <c r="D1084" s="31" t="s">
        <v>2289</v>
      </c>
      <c r="E1084" s="31" t="s">
        <v>13</v>
      </c>
      <c r="F1084" s="31" t="s">
        <v>11</v>
      </c>
      <c r="G1084" s="31" t="s">
        <v>18</v>
      </c>
      <c r="H1084" s="31" t="s">
        <v>80</v>
      </c>
      <c r="I1084" s="31" t="s">
        <v>10</v>
      </c>
      <c r="J1084" s="31" t="s">
        <v>22</v>
      </c>
      <c r="K1084" s="31" t="s">
        <v>2290</v>
      </c>
      <c r="L1084" s="33">
        <v>759</v>
      </c>
      <c r="M1084" s="150">
        <v>101258.01038000001</v>
      </c>
      <c r="N1084" s="34">
        <v>-57641</v>
      </c>
      <c r="O1084" s="34">
        <v>51032.653421160299</v>
      </c>
      <c r="P1084" s="30">
        <v>32462.010380000007</v>
      </c>
      <c r="Q1084" s="35">
        <v>4304.9420559999999</v>
      </c>
      <c r="R1084" s="36">
        <v>0</v>
      </c>
      <c r="S1084" s="36">
        <v>2046.7518457150716</v>
      </c>
      <c r="T1084" s="36">
        <v>13087.286719128833</v>
      </c>
      <c r="U1084" s="37">
        <v>15134.120175195776</v>
      </c>
      <c r="V1084" s="38">
        <v>19439.062231195778</v>
      </c>
      <c r="W1084" s="34">
        <v>51901.072611195785</v>
      </c>
      <c r="X1084" s="34">
        <v>19894.268560875367</v>
      </c>
      <c r="Y1084" s="33">
        <v>32006.804050320417</v>
      </c>
      <c r="Z1084" s="144">
        <v>2057.5458307015824</v>
      </c>
      <c r="AA1084" s="34">
        <v>6141.2072626857062</v>
      </c>
      <c r="AB1084" s="34">
        <v>8442.3618914345807</v>
      </c>
      <c r="AC1084" s="34">
        <v>3181.51</v>
      </c>
      <c r="AD1084" s="34">
        <v>50.5</v>
      </c>
      <c r="AE1084" s="34">
        <v>6183.05</v>
      </c>
      <c r="AF1084" s="34">
        <v>26056.174984821871</v>
      </c>
      <c r="AG1084" s="136">
        <v>26919</v>
      </c>
      <c r="AH1084" s="34">
        <v>28919</v>
      </c>
      <c r="AI1084" s="34">
        <v>1500</v>
      </c>
      <c r="AJ1084" s="34">
        <v>3500</v>
      </c>
      <c r="AK1084" s="34">
        <v>2000</v>
      </c>
      <c r="AL1084" s="34">
        <v>25419</v>
      </c>
      <c r="AM1084" s="34">
        <v>25419</v>
      </c>
      <c r="AN1084" s="34">
        <v>0</v>
      </c>
      <c r="AO1084" s="34">
        <v>32462.010380000007</v>
      </c>
      <c r="AP1084" s="34">
        <v>30462.010380000007</v>
      </c>
      <c r="AQ1084" s="34">
        <v>2000</v>
      </c>
      <c r="AR1084" s="34">
        <v>-57641</v>
      </c>
      <c r="AS1084" s="34">
        <v>0</v>
      </c>
    </row>
    <row r="1085" spans="2:45" s="1" customFormat="1" ht="12.75" x14ac:dyDescent="0.2">
      <c r="B1085" s="31" t="s">
        <v>3798</v>
      </c>
      <c r="C1085" s="32" t="s">
        <v>2027</v>
      </c>
      <c r="D1085" s="31" t="s">
        <v>2028</v>
      </c>
      <c r="E1085" s="31" t="s">
        <v>13</v>
      </c>
      <c r="F1085" s="31" t="s">
        <v>11</v>
      </c>
      <c r="G1085" s="31" t="s">
        <v>18</v>
      </c>
      <c r="H1085" s="31" t="s">
        <v>80</v>
      </c>
      <c r="I1085" s="31" t="s">
        <v>10</v>
      </c>
      <c r="J1085" s="31" t="s">
        <v>22</v>
      </c>
      <c r="K1085" s="31" t="s">
        <v>2029</v>
      </c>
      <c r="L1085" s="33">
        <v>543</v>
      </c>
      <c r="M1085" s="150">
        <v>99582.451063</v>
      </c>
      <c r="N1085" s="34">
        <v>-8078</v>
      </c>
      <c r="O1085" s="34">
        <v>4911.7</v>
      </c>
      <c r="P1085" s="30">
        <v>59510.751063000003</v>
      </c>
      <c r="Q1085" s="35">
        <v>789.25988600000005</v>
      </c>
      <c r="R1085" s="36">
        <v>0</v>
      </c>
      <c r="S1085" s="36">
        <v>0</v>
      </c>
      <c r="T1085" s="36">
        <v>1086</v>
      </c>
      <c r="U1085" s="37">
        <v>1086.0058562585098</v>
      </c>
      <c r="V1085" s="38">
        <v>1875.2657422585098</v>
      </c>
      <c r="W1085" s="34">
        <v>61386.016805258514</v>
      </c>
      <c r="X1085" s="34">
        <v>0</v>
      </c>
      <c r="Y1085" s="33">
        <v>61386.016805258514</v>
      </c>
      <c r="Z1085" s="144">
        <v>0</v>
      </c>
      <c r="AA1085" s="34">
        <v>4088.458102893379</v>
      </c>
      <c r="AB1085" s="34">
        <v>4225.7095642465283</v>
      </c>
      <c r="AC1085" s="34">
        <v>2397.4</v>
      </c>
      <c r="AD1085" s="34">
        <v>93</v>
      </c>
      <c r="AE1085" s="34">
        <v>788.12</v>
      </c>
      <c r="AF1085" s="34">
        <v>11592.687667139908</v>
      </c>
      <c r="AG1085" s="136">
        <v>6028</v>
      </c>
      <c r="AH1085" s="34">
        <v>9149.2999999999993</v>
      </c>
      <c r="AI1085" s="34">
        <v>45</v>
      </c>
      <c r="AJ1085" s="34">
        <v>3166.3</v>
      </c>
      <c r="AK1085" s="34">
        <v>3121.3</v>
      </c>
      <c r="AL1085" s="34">
        <v>5983</v>
      </c>
      <c r="AM1085" s="34">
        <v>5983</v>
      </c>
      <c r="AN1085" s="34">
        <v>0</v>
      </c>
      <c r="AO1085" s="34">
        <v>59510.751063000003</v>
      </c>
      <c r="AP1085" s="34">
        <v>56389.451063</v>
      </c>
      <c r="AQ1085" s="34">
        <v>3121.3000000000029</v>
      </c>
      <c r="AR1085" s="34">
        <v>-8078</v>
      </c>
      <c r="AS1085" s="34">
        <v>0</v>
      </c>
    </row>
    <row r="1086" spans="2:45" s="1" customFormat="1" ht="12.75" x14ac:dyDescent="0.2">
      <c r="B1086" s="31" t="s">
        <v>3798</v>
      </c>
      <c r="C1086" s="32" t="s">
        <v>695</v>
      </c>
      <c r="D1086" s="31" t="s">
        <v>696</v>
      </c>
      <c r="E1086" s="31" t="s">
        <v>13</v>
      </c>
      <c r="F1086" s="31" t="s">
        <v>11</v>
      </c>
      <c r="G1086" s="31" t="s">
        <v>18</v>
      </c>
      <c r="H1086" s="31" t="s">
        <v>80</v>
      </c>
      <c r="I1086" s="31" t="s">
        <v>10</v>
      </c>
      <c r="J1086" s="31" t="s">
        <v>12</v>
      </c>
      <c r="K1086" s="31" t="s">
        <v>697</v>
      </c>
      <c r="L1086" s="33">
        <v>1912</v>
      </c>
      <c r="M1086" s="150">
        <v>699452.47432399995</v>
      </c>
      <c r="N1086" s="34">
        <v>-947253</v>
      </c>
      <c r="O1086" s="34">
        <v>303091.21190125489</v>
      </c>
      <c r="P1086" s="30">
        <v>-188192.52567600005</v>
      </c>
      <c r="Q1086" s="35">
        <v>57720.117322999999</v>
      </c>
      <c r="R1086" s="36">
        <v>188192.52567600005</v>
      </c>
      <c r="S1086" s="36">
        <v>1242.9669942861917</v>
      </c>
      <c r="T1086" s="36">
        <v>195819.0663600298</v>
      </c>
      <c r="U1086" s="37">
        <v>385256.6365167707</v>
      </c>
      <c r="V1086" s="38">
        <v>442976.75383977068</v>
      </c>
      <c r="W1086" s="34">
        <v>442976.75383977068</v>
      </c>
      <c r="X1086" s="34">
        <v>248789.25381254108</v>
      </c>
      <c r="Y1086" s="33">
        <v>194187.5000272296</v>
      </c>
      <c r="Z1086" s="144">
        <v>0</v>
      </c>
      <c r="AA1086" s="34">
        <v>2866.1339725791536</v>
      </c>
      <c r="AB1086" s="34">
        <v>15021.888468283834</v>
      </c>
      <c r="AC1086" s="34">
        <v>8014.56</v>
      </c>
      <c r="AD1086" s="34">
        <v>716.37989999999991</v>
      </c>
      <c r="AE1086" s="34">
        <v>88.84</v>
      </c>
      <c r="AF1086" s="34">
        <v>26707.802340862989</v>
      </c>
      <c r="AG1086" s="136">
        <v>54537</v>
      </c>
      <c r="AH1086" s="34">
        <v>59608</v>
      </c>
      <c r="AI1086" s="34">
        <v>0</v>
      </c>
      <c r="AJ1086" s="34">
        <v>5071</v>
      </c>
      <c r="AK1086" s="34">
        <v>5071</v>
      </c>
      <c r="AL1086" s="34">
        <v>54537</v>
      </c>
      <c r="AM1086" s="34">
        <v>54537</v>
      </c>
      <c r="AN1086" s="34">
        <v>0</v>
      </c>
      <c r="AO1086" s="34">
        <v>-188192.52567600005</v>
      </c>
      <c r="AP1086" s="34">
        <v>-193263.52567600005</v>
      </c>
      <c r="AQ1086" s="34">
        <v>5071</v>
      </c>
      <c r="AR1086" s="34">
        <v>-947253</v>
      </c>
      <c r="AS1086" s="34">
        <v>0</v>
      </c>
    </row>
    <row r="1087" spans="2:45" s="1" customFormat="1" ht="12.75" x14ac:dyDescent="0.2">
      <c r="B1087" s="31" t="s">
        <v>3798</v>
      </c>
      <c r="C1087" s="32" t="s">
        <v>3590</v>
      </c>
      <c r="D1087" s="31" t="s">
        <v>3591</v>
      </c>
      <c r="E1087" s="31" t="s">
        <v>13</v>
      </c>
      <c r="F1087" s="31" t="s">
        <v>11</v>
      </c>
      <c r="G1087" s="31" t="s">
        <v>18</v>
      </c>
      <c r="H1087" s="31" t="s">
        <v>80</v>
      </c>
      <c r="I1087" s="31" t="s">
        <v>10</v>
      </c>
      <c r="J1087" s="31" t="s">
        <v>22</v>
      </c>
      <c r="K1087" s="31" t="s">
        <v>3592</v>
      </c>
      <c r="L1087" s="33">
        <v>251</v>
      </c>
      <c r="M1087" s="150">
        <v>9838.2623719999992</v>
      </c>
      <c r="N1087" s="34">
        <v>-2487</v>
      </c>
      <c r="O1087" s="34">
        <v>74.985184228990789</v>
      </c>
      <c r="P1087" s="30">
        <v>10003.293372</v>
      </c>
      <c r="Q1087" s="35">
        <v>506.785616</v>
      </c>
      <c r="R1087" s="36">
        <v>0</v>
      </c>
      <c r="S1087" s="36">
        <v>0</v>
      </c>
      <c r="T1087" s="36">
        <v>502</v>
      </c>
      <c r="U1087" s="37">
        <v>502.00270703662244</v>
      </c>
      <c r="V1087" s="38">
        <v>1008.7883230366224</v>
      </c>
      <c r="W1087" s="34">
        <v>11012.081695036622</v>
      </c>
      <c r="X1087" s="34">
        <v>0</v>
      </c>
      <c r="Y1087" s="33">
        <v>11012.081695036622</v>
      </c>
      <c r="Z1087" s="144">
        <v>2874.8658543095989</v>
      </c>
      <c r="AA1087" s="34">
        <v>1099.6345410162451</v>
      </c>
      <c r="AB1087" s="34">
        <v>2906.1495742741345</v>
      </c>
      <c r="AC1087" s="34">
        <v>1250.32</v>
      </c>
      <c r="AD1087" s="34">
        <v>129</v>
      </c>
      <c r="AE1087" s="34">
        <v>0</v>
      </c>
      <c r="AF1087" s="34">
        <v>8259.969969599977</v>
      </c>
      <c r="AG1087" s="136">
        <v>680</v>
      </c>
      <c r="AH1087" s="34">
        <v>2652.0309999999995</v>
      </c>
      <c r="AI1087" s="34">
        <v>0</v>
      </c>
      <c r="AJ1087" s="34">
        <v>197</v>
      </c>
      <c r="AK1087" s="34">
        <v>197</v>
      </c>
      <c r="AL1087" s="34">
        <v>680</v>
      </c>
      <c r="AM1087" s="34">
        <v>2455.0309999999995</v>
      </c>
      <c r="AN1087" s="34">
        <v>1775.0309999999995</v>
      </c>
      <c r="AO1087" s="34">
        <v>10003.293372</v>
      </c>
      <c r="AP1087" s="34">
        <v>8031.2623720000011</v>
      </c>
      <c r="AQ1087" s="34">
        <v>1972.030999999999</v>
      </c>
      <c r="AR1087" s="34">
        <v>-2487</v>
      </c>
      <c r="AS1087" s="34">
        <v>0</v>
      </c>
    </row>
    <row r="1088" spans="2:45" s="1" customFormat="1" ht="12.75" x14ac:dyDescent="0.2">
      <c r="B1088" s="31" t="s">
        <v>3798</v>
      </c>
      <c r="C1088" s="32" t="s">
        <v>1013</v>
      </c>
      <c r="D1088" s="31" t="s">
        <v>1014</v>
      </c>
      <c r="E1088" s="31" t="s">
        <v>13</v>
      </c>
      <c r="F1088" s="31" t="s">
        <v>11</v>
      </c>
      <c r="G1088" s="31" t="s">
        <v>18</v>
      </c>
      <c r="H1088" s="31" t="s">
        <v>80</v>
      </c>
      <c r="I1088" s="31" t="s">
        <v>10</v>
      </c>
      <c r="J1088" s="31" t="s">
        <v>22</v>
      </c>
      <c r="K1088" s="31" t="s">
        <v>1015</v>
      </c>
      <c r="L1088" s="33">
        <v>375</v>
      </c>
      <c r="M1088" s="150">
        <v>27344.055305000002</v>
      </c>
      <c r="N1088" s="34">
        <v>-1675.62</v>
      </c>
      <c r="O1088" s="34">
        <v>908.75011921842554</v>
      </c>
      <c r="P1088" s="30">
        <v>29836.310305000006</v>
      </c>
      <c r="Q1088" s="35">
        <v>727.730188</v>
      </c>
      <c r="R1088" s="36">
        <v>0</v>
      </c>
      <c r="S1088" s="36">
        <v>0</v>
      </c>
      <c r="T1088" s="36">
        <v>750</v>
      </c>
      <c r="U1088" s="37">
        <v>750.00404437742384</v>
      </c>
      <c r="V1088" s="38">
        <v>1477.7342323774237</v>
      </c>
      <c r="W1088" s="34">
        <v>31314.044537377431</v>
      </c>
      <c r="X1088" s="34">
        <v>0</v>
      </c>
      <c r="Y1088" s="33">
        <v>31314.044537377431</v>
      </c>
      <c r="Z1088" s="144">
        <v>242.30448337558309</v>
      </c>
      <c r="AA1088" s="34">
        <v>701.99674367049852</v>
      </c>
      <c r="AB1088" s="34">
        <v>3298.526562525944</v>
      </c>
      <c r="AC1088" s="34">
        <v>2230.1999999999998</v>
      </c>
      <c r="AD1088" s="34">
        <v>0</v>
      </c>
      <c r="AE1088" s="34">
        <v>0</v>
      </c>
      <c r="AF1088" s="34">
        <v>6473.0277895720255</v>
      </c>
      <c r="AG1088" s="136">
        <v>700</v>
      </c>
      <c r="AH1088" s="34">
        <v>4167.875</v>
      </c>
      <c r="AI1088" s="34">
        <v>500</v>
      </c>
      <c r="AJ1088" s="34">
        <v>500</v>
      </c>
      <c r="AK1088" s="34">
        <v>0</v>
      </c>
      <c r="AL1088" s="34">
        <v>200</v>
      </c>
      <c r="AM1088" s="34">
        <v>3667.8749999999995</v>
      </c>
      <c r="AN1088" s="34">
        <v>3467.8749999999995</v>
      </c>
      <c r="AO1088" s="34">
        <v>29836.310305000006</v>
      </c>
      <c r="AP1088" s="34">
        <v>26368.435305000006</v>
      </c>
      <c r="AQ1088" s="34">
        <v>3467.875</v>
      </c>
      <c r="AR1088" s="34">
        <v>-1675.62</v>
      </c>
      <c r="AS1088" s="34">
        <v>0</v>
      </c>
    </row>
    <row r="1089" spans="2:45" s="1" customFormat="1" ht="12.75" x14ac:dyDescent="0.2">
      <c r="B1089" s="31" t="s">
        <v>3798</v>
      </c>
      <c r="C1089" s="32" t="s">
        <v>1326</v>
      </c>
      <c r="D1089" s="31" t="s">
        <v>1327</v>
      </c>
      <c r="E1089" s="31" t="s">
        <v>13</v>
      </c>
      <c r="F1089" s="31" t="s">
        <v>11</v>
      </c>
      <c r="G1089" s="31" t="s">
        <v>18</v>
      </c>
      <c r="H1089" s="31" t="s">
        <v>80</v>
      </c>
      <c r="I1089" s="31" t="s">
        <v>10</v>
      </c>
      <c r="J1089" s="31" t="s">
        <v>22</v>
      </c>
      <c r="K1089" s="31" t="s">
        <v>1328</v>
      </c>
      <c r="L1089" s="33">
        <v>697</v>
      </c>
      <c r="M1089" s="150">
        <v>38868.886381000004</v>
      </c>
      <c r="N1089" s="34">
        <v>-31591</v>
      </c>
      <c r="O1089" s="34">
        <v>20619.020309535019</v>
      </c>
      <c r="P1089" s="30">
        <v>23696.786381000005</v>
      </c>
      <c r="Q1089" s="35">
        <v>599.17556500000001</v>
      </c>
      <c r="R1089" s="36">
        <v>0</v>
      </c>
      <c r="S1089" s="36">
        <v>0</v>
      </c>
      <c r="T1089" s="36">
        <v>1394</v>
      </c>
      <c r="U1089" s="37">
        <v>1394.0075171495052</v>
      </c>
      <c r="V1089" s="38">
        <v>1993.1830821495053</v>
      </c>
      <c r="W1089" s="34">
        <v>25689.969463149511</v>
      </c>
      <c r="X1089" s="34">
        <v>0</v>
      </c>
      <c r="Y1089" s="33">
        <v>25689.969463149511</v>
      </c>
      <c r="Z1089" s="144">
        <v>0</v>
      </c>
      <c r="AA1089" s="34">
        <v>3515.9466619380137</v>
      </c>
      <c r="AB1089" s="34">
        <v>7753.3683344623969</v>
      </c>
      <c r="AC1089" s="34">
        <v>16607.54</v>
      </c>
      <c r="AD1089" s="34">
        <v>249</v>
      </c>
      <c r="AE1089" s="34">
        <v>339.64</v>
      </c>
      <c r="AF1089" s="34">
        <v>28465.494996400412</v>
      </c>
      <c r="AG1089" s="136">
        <v>22584</v>
      </c>
      <c r="AH1089" s="34">
        <v>25020.9</v>
      </c>
      <c r="AI1089" s="34">
        <v>0</v>
      </c>
      <c r="AJ1089" s="34">
        <v>2436.9</v>
      </c>
      <c r="AK1089" s="34">
        <v>2436.9</v>
      </c>
      <c r="AL1089" s="34">
        <v>22584</v>
      </c>
      <c r="AM1089" s="34">
        <v>22584</v>
      </c>
      <c r="AN1089" s="34">
        <v>0</v>
      </c>
      <c r="AO1089" s="34">
        <v>23696.786381000005</v>
      </c>
      <c r="AP1089" s="34">
        <v>21259.886381000004</v>
      </c>
      <c r="AQ1089" s="34">
        <v>2436.9000000000015</v>
      </c>
      <c r="AR1089" s="34">
        <v>-31591</v>
      </c>
      <c r="AS1089" s="34">
        <v>0</v>
      </c>
    </row>
    <row r="1090" spans="2:45" s="1" customFormat="1" ht="12.75" x14ac:dyDescent="0.2">
      <c r="B1090" s="31" t="s">
        <v>3798</v>
      </c>
      <c r="C1090" s="32" t="s">
        <v>3098</v>
      </c>
      <c r="D1090" s="31" t="s">
        <v>3099</v>
      </c>
      <c r="E1090" s="31" t="s">
        <v>13</v>
      </c>
      <c r="F1090" s="31" t="s">
        <v>11</v>
      </c>
      <c r="G1090" s="31" t="s">
        <v>18</v>
      </c>
      <c r="H1090" s="31" t="s">
        <v>80</v>
      </c>
      <c r="I1090" s="31" t="s">
        <v>10</v>
      </c>
      <c r="J1090" s="31" t="s">
        <v>12</v>
      </c>
      <c r="K1090" s="31" t="s">
        <v>3100</v>
      </c>
      <c r="L1090" s="33">
        <v>1276</v>
      </c>
      <c r="M1090" s="150">
        <v>27328.611584000002</v>
      </c>
      <c r="N1090" s="34">
        <v>-31362</v>
      </c>
      <c r="O1090" s="34">
        <v>16737.321364441552</v>
      </c>
      <c r="P1090" s="30">
        <v>11914.611584000002</v>
      </c>
      <c r="Q1090" s="35">
        <v>2505.2547829999999</v>
      </c>
      <c r="R1090" s="36">
        <v>0</v>
      </c>
      <c r="S1090" s="36">
        <v>1802.3737462864065</v>
      </c>
      <c r="T1090" s="36">
        <v>3221.765083707779</v>
      </c>
      <c r="U1090" s="37">
        <v>5024.1659226790634</v>
      </c>
      <c r="V1090" s="38">
        <v>7529.4207056790638</v>
      </c>
      <c r="W1090" s="34">
        <v>19444.032289679068</v>
      </c>
      <c r="X1090" s="34">
        <v>7273.9827997279572</v>
      </c>
      <c r="Y1090" s="33">
        <v>12170.04948995111</v>
      </c>
      <c r="Z1090" s="144">
        <v>0</v>
      </c>
      <c r="AA1090" s="34">
        <v>1817.1680021602301</v>
      </c>
      <c r="AB1090" s="34">
        <v>8900.5786371456961</v>
      </c>
      <c r="AC1090" s="34">
        <v>6029.39</v>
      </c>
      <c r="AD1090" s="34">
        <v>287.23999999999995</v>
      </c>
      <c r="AE1090" s="34">
        <v>390.04</v>
      </c>
      <c r="AF1090" s="34">
        <v>17424.416639305928</v>
      </c>
      <c r="AG1090" s="136">
        <v>18017</v>
      </c>
      <c r="AH1090" s="34">
        <v>19884</v>
      </c>
      <c r="AI1090" s="34">
        <v>0</v>
      </c>
      <c r="AJ1090" s="34">
        <v>1867</v>
      </c>
      <c r="AK1090" s="34">
        <v>1867</v>
      </c>
      <c r="AL1090" s="34">
        <v>18017</v>
      </c>
      <c r="AM1090" s="34">
        <v>18017</v>
      </c>
      <c r="AN1090" s="34">
        <v>0</v>
      </c>
      <c r="AO1090" s="34">
        <v>11914.611584000002</v>
      </c>
      <c r="AP1090" s="34">
        <v>10047.611584000002</v>
      </c>
      <c r="AQ1090" s="34">
        <v>1867</v>
      </c>
      <c r="AR1090" s="34">
        <v>-31362</v>
      </c>
      <c r="AS1090" s="34">
        <v>0</v>
      </c>
    </row>
    <row r="1091" spans="2:45" s="1" customFormat="1" ht="12.75" x14ac:dyDescent="0.2">
      <c r="B1091" s="31" t="s">
        <v>3798</v>
      </c>
      <c r="C1091" s="32" t="s">
        <v>3293</v>
      </c>
      <c r="D1091" s="31" t="s">
        <v>3294</v>
      </c>
      <c r="E1091" s="31" t="s">
        <v>13</v>
      </c>
      <c r="F1091" s="31" t="s">
        <v>11</v>
      </c>
      <c r="G1091" s="31" t="s">
        <v>18</v>
      </c>
      <c r="H1091" s="31" t="s">
        <v>80</v>
      </c>
      <c r="I1091" s="31" t="s">
        <v>10</v>
      </c>
      <c r="J1091" s="31" t="s">
        <v>12</v>
      </c>
      <c r="K1091" s="31" t="s">
        <v>3295</v>
      </c>
      <c r="L1091" s="33">
        <v>1280</v>
      </c>
      <c r="M1091" s="150">
        <v>178718.40245700002</v>
      </c>
      <c r="N1091" s="34">
        <v>-12998</v>
      </c>
      <c r="O1091" s="34">
        <v>2038.8961950114174</v>
      </c>
      <c r="P1091" s="30">
        <v>195052.40245700002</v>
      </c>
      <c r="Q1091" s="35">
        <v>5365.9506959999999</v>
      </c>
      <c r="R1091" s="36">
        <v>0</v>
      </c>
      <c r="S1091" s="36">
        <v>0</v>
      </c>
      <c r="T1091" s="36">
        <v>2560</v>
      </c>
      <c r="U1091" s="37">
        <v>2560.0138048082736</v>
      </c>
      <c r="V1091" s="38">
        <v>7925.9645008082734</v>
      </c>
      <c r="W1091" s="34">
        <v>202978.36695780829</v>
      </c>
      <c r="X1091" s="34">
        <v>2.9103829999999999E-11</v>
      </c>
      <c r="Y1091" s="33">
        <v>202978.36695780826</v>
      </c>
      <c r="Z1091" s="144">
        <v>11372.608035283101</v>
      </c>
      <c r="AA1091" s="34">
        <v>14681.089523131988</v>
      </c>
      <c r="AB1091" s="34">
        <v>22588.574435059334</v>
      </c>
      <c r="AC1091" s="34">
        <v>15828.670000000002</v>
      </c>
      <c r="AD1091" s="34">
        <v>1649.7623858500001</v>
      </c>
      <c r="AE1091" s="34">
        <v>2704.38</v>
      </c>
      <c r="AF1091" s="34">
        <v>68825.084379324428</v>
      </c>
      <c r="AG1091" s="136">
        <v>44150</v>
      </c>
      <c r="AH1091" s="34">
        <v>46860</v>
      </c>
      <c r="AI1091" s="34">
        <v>0</v>
      </c>
      <c r="AJ1091" s="34">
        <v>2710</v>
      </c>
      <c r="AK1091" s="34">
        <v>2710</v>
      </c>
      <c r="AL1091" s="34">
        <v>44150</v>
      </c>
      <c r="AM1091" s="34">
        <v>44150</v>
      </c>
      <c r="AN1091" s="34">
        <v>0</v>
      </c>
      <c r="AO1091" s="34">
        <v>195052.40245700002</v>
      </c>
      <c r="AP1091" s="34">
        <v>192342.40245700002</v>
      </c>
      <c r="AQ1091" s="34">
        <v>2710</v>
      </c>
      <c r="AR1091" s="34">
        <v>-12998</v>
      </c>
      <c r="AS1091" s="34">
        <v>0</v>
      </c>
    </row>
    <row r="1092" spans="2:45" s="1" customFormat="1" ht="12.75" x14ac:dyDescent="0.2">
      <c r="B1092" s="31" t="s">
        <v>3798</v>
      </c>
      <c r="C1092" s="32" t="s">
        <v>983</v>
      </c>
      <c r="D1092" s="31" t="s">
        <v>984</v>
      </c>
      <c r="E1092" s="31" t="s">
        <v>13</v>
      </c>
      <c r="F1092" s="31" t="s">
        <v>11</v>
      </c>
      <c r="G1092" s="31" t="s">
        <v>18</v>
      </c>
      <c r="H1092" s="31" t="s">
        <v>80</v>
      </c>
      <c r="I1092" s="31" t="s">
        <v>10</v>
      </c>
      <c r="J1092" s="31" t="s">
        <v>12</v>
      </c>
      <c r="K1092" s="31" t="s">
        <v>985</v>
      </c>
      <c r="L1092" s="33">
        <v>4635</v>
      </c>
      <c r="M1092" s="150">
        <v>490946.80705799995</v>
      </c>
      <c r="N1092" s="34">
        <v>-82201</v>
      </c>
      <c r="O1092" s="34">
        <v>0</v>
      </c>
      <c r="P1092" s="30">
        <v>365378.70705799991</v>
      </c>
      <c r="Q1092" s="35">
        <v>23103.660412000001</v>
      </c>
      <c r="R1092" s="36">
        <v>0</v>
      </c>
      <c r="S1092" s="36">
        <v>0</v>
      </c>
      <c r="T1092" s="36">
        <v>9270</v>
      </c>
      <c r="U1092" s="37">
        <v>9270.0499885049594</v>
      </c>
      <c r="V1092" s="38">
        <v>32373.710400504962</v>
      </c>
      <c r="W1092" s="34">
        <v>397752.4174585049</v>
      </c>
      <c r="X1092" s="34">
        <v>0</v>
      </c>
      <c r="Y1092" s="33">
        <v>397752.4174585049</v>
      </c>
      <c r="Z1092" s="144">
        <v>586161.64570123353</v>
      </c>
      <c r="AA1092" s="34">
        <v>161111.46777277696</v>
      </c>
      <c r="AB1092" s="34">
        <v>151950.32650051743</v>
      </c>
      <c r="AC1092" s="34">
        <v>19428.59</v>
      </c>
      <c r="AD1092" s="34">
        <v>8261.2803894423996</v>
      </c>
      <c r="AE1092" s="34">
        <v>68891.66</v>
      </c>
      <c r="AF1092" s="34">
        <v>995804.97036397026</v>
      </c>
      <c r="AG1092" s="136">
        <v>112143</v>
      </c>
      <c r="AH1092" s="34">
        <v>126008.9</v>
      </c>
      <c r="AI1092" s="34">
        <v>12089</v>
      </c>
      <c r="AJ1092" s="34">
        <v>25954.9</v>
      </c>
      <c r="AK1092" s="34">
        <v>13865.900000000001</v>
      </c>
      <c r="AL1092" s="34">
        <v>100054</v>
      </c>
      <c r="AM1092" s="34">
        <v>100054</v>
      </c>
      <c r="AN1092" s="34">
        <v>0</v>
      </c>
      <c r="AO1092" s="34">
        <v>365378.70705799991</v>
      </c>
      <c r="AP1092" s="34">
        <v>351512.80705799989</v>
      </c>
      <c r="AQ1092" s="34">
        <v>13865.900000000023</v>
      </c>
      <c r="AR1092" s="34">
        <v>-82201</v>
      </c>
      <c r="AS1092" s="34">
        <v>0</v>
      </c>
    </row>
    <row r="1093" spans="2:45" s="1" customFormat="1" ht="12.75" x14ac:dyDescent="0.2">
      <c r="B1093" s="31" t="s">
        <v>3798</v>
      </c>
      <c r="C1093" s="32" t="s">
        <v>2948</v>
      </c>
      <c r="D1093" s="31" t="s">
        <v>2949</v>
      </c>
      <c r="E1093" s="31" t="s">
        <v>13</v>
      </c>
      <c r="F1093" s="31" t="s">
        <v>11</v>
      </c>
      <c r="G1093" s="31" t="s">
        <v>18</v>
      </c>
      <c r="H1093" s="31" t="s">
        <v>80</v>
      </c>
      <c r="I1093" s="31" t="s">
        <v>10</v>
      </c>
      <c r="J1093" s="31" t="s">
        <v>22</v>
      </c>
      <c r="K1093" s="31" t="s">
        <v>2950</v>
      </c>
      <c r="L1093" s="33">
        <v>718</v>
      </c>
      <c r="M1093" s="150">
        <v>32698.011251999997</v>
      </c>
      <c r="N1093" s="34">
        <v>-17157</v>
      </c>
      <c r="O1093" s="34">
        <v>7876.8979620657892</v>
      </c>
      <c r="P1093" s="30">
        <v>27521.011251999997</v>
      </c>
      <c r="Q1093" s="35">
        <v>404.30393700000002</v>
      </c>
      <c r="R1093" s="36">
        <v>0</v>
      </c>
      <c r="S1093" s="36">
        <v>171.21872914292288</v>
      </c>
      <c r="T1093" s="36">
        <v>1264.7812708570771</v>
      </c>
      <c r="U1093" s="37">
        <v>1436.007743634641</v>
      </c>
      <c r="V1093" s="38">
        <v>1840.3116806346411</v>
      </c>
      <c r="W1093" s="34">
        <v>29361.322932634637</v>
      </c>
      <c r="X1093" s="34">
        <v>321.03511714292108</v>
      </c>
      <c r="Y1093" s="33">
        <v>29040.287815491716</v>
      </c>
      <c r="Z1093" s="144">
        <v>0</v>
      </c>
      <c r="AA1093" s="34">
        <v>2734.1202094950304</v>
      </c>
      <c r="AB1093" s="34">
        <v>5988.4544643908812</v>
      </c>
      <c r="AC1093" s="34">
        <v>14649.91</v>
      </c>
      <c r="AD1093" s="34">
        <v>0</v>
      </c>
      <c r="AE1093" s="34">
        <v>1180.0999999999999</v>
      </c>
      <c r="AF1093" s="34">
        <v>24552.584673885911</v>
      </c>
      <c r="AG1093" s="136">
        <v>19261</v>
      </c>
      <c r="AH1093" s="34">
        <v>19261</v>
      </c>
      <c r="AI1093" s="34">
        <v>4480</v>
      </c>
      <c r="AJ1093" s="34">
        <v>4480</v>
      </c>
      <c r="AK1093" s="34">
        <v>0</v>
      </c>
      <c r="AL1093" s="34">
        <v>14781</v>
      </c>
      <c r="AM1093" s="34">
        <v>14781</v>
      </c>
      <c r="AN1093" s="34">
        <v>0</v>
      </c>
      <c r="AO1093" s="34">
        <v>27521.011251999997</v>
      </c>
      <c r="AP1093" s="34">
        <v>27521.011251999997</v>
      </c>
      <c r="AQ1093" s="34">
        <v>0</v>
      </c>
      <c r="AR1093" s="34">
        <v>-17157</v>
      </c>
      <c r="AS1093" s="34">
        <v>0</v>
      </c>
    </row>
    <row r="1094" spans="2:45" s="1" customFormat="1" ht="12.75" x14ac:dyDescent="0.2">
      <c r="B1094" s="31" t="s">
        <v>3798</v>
      </c>
      <c r="C1094" s="32" t="s">
        <v>3575</v>
      </c>
      <c r="D1094" s="31" t="s">
        <v>3576</v>
      </c>
      <c r="E1094" s="31" t="s">
        <v>13</v>
      </c>
      <c r="F1094" s="31" t="s">
        <v>11</v>
      </c>
      <c r="G1094" s="31" t="s">
        <v>18</v>
      </c>
      <c r="H1094" s="31" t="s">
        <v>80</v>
      </c>
      <c r="I1094" s="31" t="s">
        <v>10</v>
      </c>
      <c r="J1094" s="31" t="s">
        <v>22</v>
      </c>
      <c r="K1094" s="31" t="s">
        <v>3577</v>
      </c>
      <c r="L1094" s="33">
        <v>404</v>
      </c>
      <c r="M1094" s="150">
        <v>39304.484050999999</v>
      </c>
      <c r="N1094" s="34">
        <v>18827</v>
      </c>
      <c r="O1094" s="34">
        <v>0</v>
      </c>
      <c r="P1094" s="30">
        <v>39040.008050999997</v>
      </c>
      <c r="Q1094" s="35">
        <v>0</v>
      </c>
      <c r="R1094" s="36">
        <v>0</v>
      </c>
      <c r="S1094" s="36">
        <v>0</v>
      </c>
      <c r="T1094" s="36">
        <v>808</v>
      </c>
      <c r="U1094" s="37">
        <v>808.0043571426113</v>
      </c>
      <c r="V1094" s="38">
        <v>808.0043571426113</v>
      </c>
      <c r="W1094" s="34">
        <v>39848.012408142611</v>
      </c>
      <c r="X1094" s="34">
        <v>0</v>
      </c>
      <c r="Y1094" s="33">
        <v>39848.012408142611</v>
      </c>
      <c r="Z1094" s="144">
        <v>0</v>
      </c>
      <c r="AA1094" s="34">
        <v>3119.1146639063827</v>
      </c>
      <c r="AB1094" s="34">
        <v>8471.3450500217095</v>
      </c>
      <c r="AC1094" s="34">
        <v>7723.84</v>
      </c>
      <c r="AD1094" s="34">
        <v>3366.895</v>
      </c>
      <c r="AE1094" s="34">
        <v>651.71</v>
      </c>
      <c r="AF1094" s="34">
        <v>23332.904713928092</v>
      </c>
      <c r="AG1094" s="136">
        <v>570</v>
      </c>
      <c r="AH1094" s="34">
        <v>3951.5239999999994</v>
      </c>
      <c r="AI1094" s="34">
        <v>0</v>
      </c>
      <c r="AJ1094" s="34">
        <v>0</v>
      </c>
      <c r="AK1094" s="34">
        <v>0</v>
      </c>
      <c r="AL1094" s="34">
        <v>570</v>
      </c>
      <c r="AM1094" s="34">
        <v>3951.5239999999994</v>
      </c>
      <c r="AN1094" s="34">
        <v>3381.5239999999994</v>
      </c>
      <c r="AO1094" s="34">
        <v>39040.008050999997</v>
      </c>
      <c r="AP1094" s="34">
        <v>35658.484050999999</v>
      </c>
      <c r="AQ1094" s="34">
        <v>3381.5239999999976</v>
      </c>
      <c r="AR1094" s="34">
        <v>18827</v>
      </c>
      <c r="AS1094" s="34">
        <v>0</v>
      </c>
    </row>
    <row r="1095" spans="2:45" s="1" customFormat="1" ht="12.75" x14ac:dyDescent="0.2">
      <c r="B1095" s="31" t="s">
        <v>3798</v>
      </c>
      <c r="C1095" s="32" t="s">
        <v>243</v>
      </c>
      <c r="D1095" s="31" t="s">
        <v>244</v>
      </c>
      <c r="E1095" s="31" t="s">
        <v>13</v>
      </c>
      <c r="F1095" s="31" t="s">
        <v>11</v>
      </c>
      <c r="G1095" s="31" t="s">
        <v>18</v>
      </c>
      <c r="H1095" s="31" t="s">
        <v>80</v>
      </c>
      <c r="I1095" s="31" t="s">
        <v>10</v>
      </c>
      <c r="J1095" s="31" t="s">
        <v>22</v>
      </c>
      <c r="K1095" s="31" t="s">
        <v>245</v>
      </c>
      <c r="L1095" s="33">
        <v>172</v>
      </c>
      <c r="M1095" s="150">
        <v>15214.184069999999</v>
      </c>
      <c r="N1095" s="34">
        <v>-4028</v>
      </c>
      <c r="O1095" s="34">
        <v>1293.2659323140765</v>
      </c>
      <c r="P1095" s="30">
        <v>15230.084069999997</v>
      </c>
      <c r="Q1095" s="35">
        <v>0</v>
      </c>
      <c r="R1095" s="36">
        <v>0</v>
      </c>
      <c r="S1095" s="36">
        <v>0</v>
      </c>
      <c r="T1095" s="36">
        <v>344</v>
      </c>
      <c r="U1095" s="37">
        <v>344.00185502111179</v>
      </c>
      <c r="V1095" s="38">
        <v>344.00185502111179</v>
      </c>
      <c r="W1095" s="34">
        <v>15574.085925021109</v>
      </c>
      <c r="X1095" s="34">
        <v>0</v>
      </c>
      <c r="Y1095" s="33">
        <v>15574.085925021109</v>
      </c>
      <c r="Z1095" s="144">
        <v>0</v>
      </c>
      <c r="AA1095" s="34">
        <v>1214.2463619674829</v>
      </c>
      <c r="AB1095" s="34">
        <v>2901.3587725668867</v>
      </c>
      <c r="AC1095" s="34">
        <v>2451.67</v>
      </c>
      <c r="AD1095" s="34">
        <v>0</v>
      </c>
      <c r="AE1095" s="34">
        <v>0</v>
      </c>
      <c r="AF1095" s="34">
        <v>6567.2751345343695</v>
      </c>
      <c r="AG1095" s="136">
        <v>2631</v>
      </c>
      <c r="AH1095" s="34">
        <v>4043.9</v>
      </c>
      <c r="AI1095" s="34">
        <v>0</v>
      </c>
      <c r="AJ1095" s="34">
        <v>1412.9</v>
      </c>
      <c r="AK1095" s="34">
        <v>1412.9</v>
      </c>
      <c r="AL1095" s="34">
        <v>2631</v>
      </c>
      <c r="AM1095" s="34">
        <v>2631</v>
      </c>
      <c r="AN1095" s="34">
        <v>0</v>
      </c>
      <c r="AO1095" s="34">
        <v>15230.084069999997</v>
      </c>
      <c r="AP1095" s="34">
        <v>13817.184069999998</v>
      </c>
      <c r="AQ1095" s="34">
        <v>1412.9000000000015</v>
      </c>
      <c r="AR1095" s="34">
        <v>-4028</v>
      </c>
      <c r="AS1095" s="34">
        <v>0</v>
      </c>
    </row>
    <row r="1096" spans="2:45" s="1" customFormat="1" ht="12.75" x14ac:dyDescent="0.2">
      <c r="B1096" s="31" t="s">
        <v>3798</v>
      </c>
      <c r="C1096" s="32" t="s">
        <v>2210</v>
      </c>
      <c r="D1096" s="31" t="s">
        <v>2211</v>
      </c>
      <c r="E1096" s="31" t="s">
        <v>13</v>
      </c>
      <c r="F1096" s="31" t="s">
        <v>11</v>
      </c>
      <c r="G1096" s="31" t="s">
        <v>18</v>
      </c>
      <c r="H1096" s="31" t="s">
        <v>80</v>
      </c>
      <c r="I1096" s="31" t="s">
        <v>10</v>
      </c>
      <c r="J1096" s="31" t="s">
        <v>12</v>
      </c>
      <c r="K1096" s="31" t="s">
        <v>2212</v>
      </c>
      <c r="L1096" s="33">
        <v>1662</v>
      </c>
      <c r="M1096" s="150">
        <v>44107.809670000002</v>
      </c>
      <c r="N1096" s="34">
        <v>-9719.68</v>
      </c>
      <c r="O1096" s="34">
        <v>742.78185089494445</v>
      </c>
      <c r="P1096" s="30">
        <v>35553.609670000005</v>
      </c>
      <c r="Q1096" s="35">
        <v>1917.125241</v>
      </c>
      <c r="R1096" s="36">
        <v>0</v>
      </c>
      <c r="S1096" s="36">
        <v>1469.338582857707</v>
      </c>
      <c r="T1096" s="36">
        <v>1854.661417142293</v>
      </c>
      <c r="U1096" s="37">
        <v>3324.0179246807429</v>
      </c>
      <c r="V1096" s="38">
        <v>5241.1431656807426</v>
      </c>
      <c r="W1096" s="34">
        <v>40794.752835680745</v>
      </c>
      <c r="X1096" s="34">
        <v>2755.0098428577039</v>
      </c>
      <c r="Y1096" s="33">
        <v>38039.742992823041</v>
      </c>
      <c r="Z1096" s="144">
        <v>0</v>
      </c>
      <c r="AA1096" s="34">
        <v>1034.3166926166793</v>
      </c>
      <c r="AB1096" s="34">
        <v>11015.40376557642</v>
      </c>
      <c r="AC1096" s="34">
        <v>9607.14</v>
      </c>
      <c r="AD1096" s="34">
        <v>862</v>
      </c>
      <c r="AE1096" s="34">
        <v>0</v>
      </c>
      <c r="AF1096" s="34">
        <v>22518.860458193099</v>
      </c>
      <c r="AG1096" s="136">
        <v>5268</v>
      </c>
      <c r="AH1096" s="34">
        <v>20005.48</v>
      </c>
      <c r="AI1096" s="34">
        <v>0</v>
      </c>
      <c r="AJ1096" s="34">
        <v>1407.7</v>
      </c>
      <c r="AK1096" s="34">
        <v>1407.7</v>
      </c>
      <c r="AL1096" s="34">
        <v>5268</v>
      </c>
      <c r="AM1096" s="34">
        <v>18597.78</v>
      </c>
      <c r="AN1096" s="34">
        <v>13329.779999999999</v>
      </c>
      <c r="AO1096" s="34">
        <v>35553.609670000005</v>
      </c>
      <c r="AP1096" s="34">
        <v>20816.129670000009</v>
      </c>
      <c r="AQ1096" s="34">
        <v>14737.479999999996</v>
      </c>
      <c r="AR1096" s="34">
        <v>-9719.68</v>
      </c>
      <c r="AS1096" s="34">
        <v>0</v>
      </c>
    </row>
    <row r="1097" spans="2:45" s="1" customFormat="1" ht="12.75" x14ac:dyDescent="0.2">
      <c r="B1097" s="31" t="s">
        <v>3798</v>
      </c>
      <c r="C1097" s="32" t="s">
        <v>105</v>
      </c>
      <c r="D1097" s="31" t="s">
        <v>106</v>
      </c>
      <c r="E1097" s="31" t="s">
        <v>13</v>
      </c>
      <c r="F1097" s="31" t="s">
        <v>11</v>
      </c>
      <c r="G1097" s="31" t="s">
        <v>18</v>
      </c>
      <c r="H1097" s="31" t="s">
        <v>80</v>
      </c>
      <c r="I1097" s="31" t="s">
        <v>10</v>
      </c>
      <c r="J1097" s="31" t="s">
        <v>22</v>
      </c>
      <c r="K1097" s="31" t="s">
        <v>107</v>
      </c>
      <c r="L1097" s="33">
        <v>478</v>
      </c>
      <c r="M1097" s="150">
        <v>25307.865667999999</v>
      </c>
      <c r="N1097" s="34">
        <v>-1722</v>
      </c>
      <c r="O1097" s="34">
        <v>0</v>
      </c>
      <c r="P1097" s="30">
        <v>11117.183667999998</v>
      </c>
      <c r="Q1097" s="35">
        <v>0</v>
      </c>
      <c r="R1097" s="36">
        <v>0</v>
      </c>
      <c r="S1097" s="36">
        <v>0</v>
      </c>
      <c r="T1097" s="36">
        <v>956</v>
      </c>
      <c r="U1097" s="37">
        <v>956.00515523308968</v>
      </c>
      <c r="V1097" s="38">
        <v>956.00515523308968</v>
      </c>
      <c r="W1097" s="34">
        <v>12073.188823233088</v>
      </c>
      <c r="X1097" s="34">
        <v>0</v>
      </c>
      <c r="Y1097" s="33">
        <v>12073.188823233088</v>
      </c>
      <c r="Z1097" s="144">
        <v>0</v>
      </c>
      <c r="AA1097" s="34">
        <v>6751.4022325984442</v>
      </c>
      <c r="AB1097" s="34">
        <v>6069.2783877206175</v>
      </c>
      <c r="AC1097" s="34">
        <v>12904.939999999999</v>
      </c>
      <c r="AD1097" s="34">
        <v>0</v>
      </c>
      <c r="AE1097" s="34">
        <v>0</v>
      </c>
      <c r="AF1097" s="34">
        <v>25725.62062031906</v>
      </c>
      <c r="AG1097" s="136">
        <v>2768</v>
      </c>
      <c r="AH1097" s="34">
        <v>5575.3179999999993</v>
      </c>
      <c r="AI1097" s="34">
        <v>0</v>
      </c>
      <c r="AJ1097" s="34">
        <v>900</v>
      </c>
      <c r="AK1097" s="34">
        <v>900</v>
      </c>
      <c r="AL1097" s="34">
        <v>2768</v>
      </c>
      <c r="AM1097" s="34">
        <v>4675.3179999999993</v>
      </c>
      <c r="AN1097" s="34">
        <v>1907.3179999999993</v>
      </c>
      <c r="AO1097" s="34">
        <v>11117.183667999998</v>
      </c>
      <c r="AP1097" s="34">
        <v>8309.8656679999985</v>
      </c>
      <c r="AQ1097" s="34">
        <v>2807.3179999999993</v>
      </c>
      <c r="AR1097" s="34">
        <v>-1722</v>
      </c>
      <c r="AS1097" s="34">
        <v>0</v>
      </c>
    </row>
    <row r="1098" spans="2:45" s="1" customFormat="1" ht="12.75" x14ac:dyDescent="0.2">
      <c r="B1098" s="31" t="s">
        <v>3798</v>
      </c>
      <c r="C1098" s="32" t="s">
        <v>1889</v>
      </c>
      <c r="D1098" s="31" t="s">
        <v>1890</v>
      </c>
      <c r="E1098" s="31" t="s">
        <v>13</v>
      </c>
      <c r="F1098" s="31" t="s">
        <v>11</v>
      </c>
      <c r="G1098" s="31" t="s">
        <v>18</v>
      </c>
      <c r="H1098" s="31" t="s">
        <v>80</v>
      </c>
      <c r="I1098" s="31" t="s">
        <v>10</v>
      </c>
      <c r="J1098" s="31" t="s">
        <v>12</v>
      </c>
      <c r="K1098" s="31" t="s">
        <v>1891</v>
      </c>
      <c r="L1098" s="33">
        <v>1211</v>
      </c>
      <c r="M1098" s="150">
        <v>48545.767500000002</v>
      </c>
      <c r="N1098" s="34">
        <v>-1373</v>
      </c>
      <c r="O1098" s="34">
        <v>0</v>
      </c>
      <c r="P1098" s="30">
        <v>57210.457500000004</v>
      </c>
      <c r="Q1098" s="35">
        <v>1094.915058</v>
      </c>
      <c r="R1098" s="36">
        <v>0</v>
      </c>
      <c r="S1098" s="36">
        <v>65.546161142882312</v>
      </c>
      <c r="T1098" s="36">
        <v>2356.4538388571177</v>
      </c>
      <c r="U1098" s="37">
        <v>2422.0130606428274</v>
      </c>
      <c r="V1098" s="38">
        <v>3516.9281186428275</v>
      </c>
      <c r="W1098" s="34">
        <v>60727.385618642831</v>
      </c>
      <c r="X1098" s="34">
        <v>122.89905214288592</v>
      </c>
      <c r="Y1098" s="33">
        <v>60604.486566499945</v>
      </c>
      <c r="Z1098" s="144">
        <v>0</v>
      </c>
      <c r="AA1098" s="34">
        <v>2897.3842122349843</v>
      </c>
      <c r="AB1098" s="34">
        <v>5083.5570328010253</v>
      </c>
      <c r="AC1098" s="34">
        <v>12877.119999999999</v>
      </c>
      <c r="AD1098" s="34">
        <v>79.331360799999999</v>
      </c>
      <c r="AE1098" s="34">
        <v>83.75</v>
      </c>
      <c r="AF1098" s="34">
        <v>21021.142605836008</v>
      </c>
      <c r="AG1098" s="136">
        <v>5597</v>
      </c>
      <c r="AH1098" s="34">
        <v>14101.69</v>
      </c>
      <c r="AI1098" s="34">
        <v>219</v>
      </c>
      <c r="AJ1098" s="34">
        <v>550.6</v>
      </c>
      <c r="AK1098" s="34">
        <v>331.6</v>
      </c>
      <c r="AL1098" s="34">
        <v>5378</v>
      </c>
      <c r="AM1098" s="34">
        <v>13551.09</v>
      </c>
      <c r="AN1098" s="34">
        <v>8173.09</v>
      </c>
      <c r="AO1098" s="34">
        <v>57210.457500000004</v>
      </c>
      <c r="AP1098" s="34">
        <v>48705.767500000002</v>
      </c>
      <c r="AQ1098" s="34">
        <v>8504.6900000000023</v>
      </c>
      <c r="AR1098" s="34">
        <v>-1373</v>
      </c>
      <c r="AS1098" s="34">
        <v>0</v>
      </c>
    </row>
    <row r="1099" spans="2:45" s="1" customFormat="1" ht="12.75" x14ac:dyDescent="0.2">
      <c r="B1099" s="31" t="s">
        <v>3798</v>
      </c>
      <c r="C1099" s="32" t="s">
        <v>1232</v>
      </c>
      <c r="D1099" s="31" t="s">
        <v>1233</v>
      </c>
      <c r="E1099" s="31" t="s">
        <v>13</v>
      </c>
      <c r="F1099" s="31" t="s">
        <v>11</v>
      </c>
      <c r="G1099" s="31" t="s">
        <v>18</v>
      </c>
      <c r="H1099" s="31" t="s">
        <v>80</v>
      </c>
      <c r="I1099" s="31" t="s">
        <v>10</v>
      </c>
      <c r="J1099" s="31" t="s">
        <v>22</v>
      </c>
      <c r="K1099" s="31" t="s">
        <v>1234</v>
      </c>
      <c r="L1099" s="33">
        <v>386</v>
      </c>
      <c r="M1099" s="150">
        <v>25014.197833999999</v>
      </c>
      <c r="N1099" s="34">
        <v>-21719</v>
      </c>
      <c r="O1099" s="34">
        <v>21212.6</v>
      </c>
      <c r="P1099" s="30">
        <v>2707.0638339999978</v>
      </c>
      <c r="Q1099" s="35">
        <v>1543.5714760000001</v>
      </c>
      <c r="R1099" s="36">
        <v>0</v>
      </c>
      <c r="S1099" s="36">
        <v>315.47272457154969</v>
      </c>
      <c r="T1099" s="36">
        <v>14415.381973743872</v>
      </c>
      <c r="U1099" s="37">
        <v>14730.934134496991</v>
      </c>
      <c r="V1099" s="38">
        <v>16274.505610496992</v>
      </c>
      <c r="W1099" s="34">
        <v>18981.569444496989</v>
      </c>
      <c r="X1099" s="34">
        <v>17829.514682571553</v>
      </c>
      <c r="Y1099" s="33">
        <v>1152.0547619254357</v>
      </c>
      <c r="Z1099" s="144">
        <v>0</v>
      </c>
      <c r="AA1099" s="34">
        <v>845.04964433902444</v>
      </c>
      <c r="AB1099" s="34">
        <v>3417.2558174398905</v>
      </c>
      <c r="AC1099" s="34">
        <v>3128.8199999999997</v>
      </c>
      <c r="AD1099" s="34">
        <v>104</v>
      </c>
      <c r="AE1099" s="34">
        <v>441.2</v>
      </c>
      <c r="AF1099" s="34">
        <v>7936.3254617789144</v>
      </c>
      <c r="AG1099" s="136">
        <v>150</v>
      </c>
      <c r="AH1099" s="34">
        <v>4281.8659999999991</v>
      </c>
      <c r="AI1099" s="34">
        <v>0</v>
      </c>
      <c r="AJ1099" s="34">
        <v>506.40000000000003</v>
      </c>
      <c r="AK1099" s="34">
        <v>506.40000000000003</v>
      </c>
      <c r="AL1099" s="34">
        <v>150</v>
      </c>
      <c r="AM1099" s="34">
        <v>3775.4659999999994</v>
      </c>
      <c r="AN1099" s="34">
        <v>3625.4659999999994</v>
      </c>
      <c r="AO1099" s="34">
        <v>2707.0638339999978</v>
      </c>
      <c r="AP1099" s="34">
        <v>-1424.8021660000022</v>
      </c>
      <c r="AQ1099" s="34">
        <v>4131.8659999999991</v>
      </c>
      <c r="AR1099" s="34">
        <v>-21719</v>
      </c>
      <c r="AS1099" s="34">
        <v>0</v>
      </c>
    </row>
    <row r="1100" spans="2:45" s="1" customFormat="1" ht="12.75" x14ac:dyDescent="0.2">
      <c r="B1100" s="31" t="s">
        <v>3798</v>
      </c>
      <c r="C1100" s="32" t="s">
        <v>1335</v>
      </c>
      <c r="D1100" s="31" t="s">
        <v>1336</v>
      </c>
      <c r="E1100" s="31" t="s">
        <v>13</v>
      </c>
      <c r="F1100" s="31" t="s">
        <v>11</v>
      </c>
      <c r="G1100" s="31" t="s">
        <v>18</v>
      </c>
      <c r="H1100" s="31" t="s">
        <v>80</v>
      </c>
      <c r="I1100" s="31" t="s">
        <v>10</v>
      </c>
      <c r="J1100" s="31" t="s">
        <v>12</v>
      </c>
      <c r="K1100" s="31" t="s">
        <v>1337</v>
      </c>
      <c r="L1100" s="33">
        <v>1996</v>
      </c>
      <c r="M1100" s="150">
        <v>146814.871935</v>
      </c>
      <c r="N1100" s="34">
        <v>-141638</v>
      </c>
      <c r="O1100" s="34">
        <v>99270.263737625311</v>
      </c>
      <c r="P1100" s="30">
        <v>-43196.328064999994</v>
      </c>
      <c r="Q1100" s="35">
        <v>16645.354265000002</v>
      </c>
      <c r="R1100" s="36">
        <v>43196.328064999994</v>
      </c>
      <c r="S1100" s="36">
        <v>0</v>
      </c>
      <c r="T1100" s="36">
        <v>66873.177291280284</v>
      </c>
      <c r="U1100" s="37">
        <v>110070.09890644364</v>
      </c>
      <c r="V1100" s="38">
        <v>126715.45317144365</v>
      </c>
      <c r="W1100" s="34">
        <v>126715.45317144365</v>
      </c>
      <c r="X1100" s="34">
        <v>82624.90947262531</v>
      </c>
      <c r="Y1100" s="33">
        <v>44090.543698818336</v>
      </c>
      <c r="Z1100" s="144">
        <v>0</v>
      </c>
      <c r="AA1100" s="34">
        <v>4224.5719488201285</v>
      </c>
      <c r="AB1100" s="34">
        <v>16667.286533907376</v>
      </c>
      <c r="AC1100" s="34">
        <v>26528.15</v>
      </c>
      <c r="AD1100" s="34">
        <v>1524.5</v>
      </c>
      <c r="AE1100" s="34">
        <v>9441.19</v>
      </c>
      <c r="AF1100" s="34">
        <v>58385.698482727508</v>
      </c>
      <c r="AG1100" s="136">
        <v>45080</v>
      </c>
      <c r="AH1100" s="34">
        <v>53076.800000000003</v>
      </c>
      <c r="AI1100" s="34">
        <v>0</v>
      </c>
      <c r="AJ1100" s="34">
        <v>7996.8</v>
      </c>
      <c r="AK1100" s="34">
        <v>7996.8</v>
      </c>
      <c r="AL1100" s="34">
        <v>45080</v>
      </c>
      <c r="AM1100" s="34">
        <v>45080</v>
      </c>
      <c r="AN1100" s="34">
        <v>0</v>
      </c>
      <c r="AO1100" s="34">
        <v>-43196.328064999994</v>
      </c>
      <c r="AP1100" s="34">
        <v>-51193.128064999997</v>
      </c>
      <c r="AQ1100" s="34">
        <v>7996.8000000000029</v>
      </c>
      <c r="AR1100" s="34">
        <v>-141638</v>
      </c>
      <c r="AS1100" s="34">
        <v>0</v>
      </c>
    </row>
    <row r="1101" spans="2:45" s="1" customFormat="1" ht="12.75" x14ac:dyDescent="0.2">
      <c r="B1101" s="31" t="s">
        <v>3798</v>
      </c>
      <c r="C1101" s="32" t="s">
        <v>3437</v>
      </c>
      <c r="D1101" s="31" t="s">
        <v>3438</v>
      </c>
      <c r="E1101" s="31" t="s">
        <v>13</v>
      </c>
      <c r="F1101" s="31" t="s">
        <v>11</v>
      </c>
      <c r="G1101" s="31" t="s">
        <v>18</v>
      </c>
      <c r="H1101" s="31" t="s">
        <v>80</v>
      </c>
      <c r="I1101" s="31" t="s">
        <v>13</v>
      </c>
      <c r="J1101" s="31" t="s">
        <v>15</v>
      </c>
      <c r="K1101" s="31" t="s">
        <v>3439</v>
      </c>
      <c r="L1101" s="33">
        <v>30293</v>
      </c>
      <c r="M1101" s="150">
        <v>2252246.9120729999</v>
      </c>
      <c r="N1101" s="34">
        <v>-1669021</v>
      </c>
      <c r="O1101" s="34">
        <v>731433.14894685079</v>
      </c>
      <c r="P1101" s="30">
        <v>237157.91207299987</v>
      </c>
      <c r="Q1101" s="35">
        <v>155895.28909599999</v>
      </c>
      <c r="R1101" s="36">
        <v>0</v>
      </c>
      <c r="S1101" s="36">
        <v>29821.000658297162</v>
      </c>
      <c r="T1101" s="36">
        <v>299383.11836518836</v>
      </c>
      <c r="U1101" s="37">
        <v>329205.89425776125</v>
      </c>
      <c r="V1101" s="38">
        <v>485101.18335376121</v>
      </c>
      <c r="W1101" s="34">
        <v>722259.09542676108</v>
      </c>
      <c r="X1101" s="34">
        <v>420387.6995881481</v>
      </c>
      <c r="Y1101" s="33">
        <v>301871.39583861298</v>
      </c>
      <c r="Z1101" s="144">
        <v>237167.27153332168</v>
      </c>
      <c r="AA1101" s="34">
        <v>178997.06417338905</v>
      </c>
      <c r="AB1101" s="34">
        <v>462514.51592459122</v>
      </c>
      <c r="AC1101" s="34">
        <v>126979.56</v>
      </c>
      <c r="AD1101" s="34">
        <v>44582.089019389154</v>
      </c>
      <c r="AE1101" s="34">
        <v>92711.19</v>
      </c>
      <c r="AF1101" s="34">
        <v>1142951.690650691</v>
      </c>
      <c r="AG1101" s="136">
        <v>618053</v>
      </c>
      <c r="AH1101" s="34">
        <v>697063</v>
      </c>
      <c r="AI1101" s="34">
        <v>2500</v>
      </c>
      <c r="AJ1101" s="34">
        <v>81510</v>
      </c>
      <c r="AK1101" s="34">
        <v>79010</v>
      </c>
      <c r="AL1101" s="34">
        <v>615553</v>
      </c>
      <c r="AM1101" s="34">
        <v>615553</v>
      </c>
      <c r="AN1101" s="34">
        <v>0</v>
      </c>
      <c r="AO1101" s="34">
        <v>237157.91207299987</v>
      </c>
      <c r="AP1101" s="34">
        <v>158147.91207299987</v>
      </c>
      <c r="AQ1101" s="34">
        <v>79010</v>
      </c>
      <c r="AR1101" s="34">
        <v>-1669021</v>
      </c>
      <c r="AS1101" s="34">
        <v>0</v>
      </c>
    </row>
    <row r="1102" spans="2:45" s="1" customFormat="1" ht="12.75" x14ac:dyDescent="0.2">
      <c r="B1102" s="31" t="s">
        <v>3798</v>
      </c>
      <c r="C1102" s="32" t="s">
        <v>1659</v>
      </c>
      <c r="D1102" s="31" t="s">
        <v>1660</v>
      </c>
      <c r="E1102" s="31" t="s">
        <v>13</v>
      </c>
      <c r="F1102" s="31" t="s">
        <v>11</v>
      </c>
      <c r="G1102" s="31" t="s">
        <v>18</v>
      </c>
      <c r="H1102" s="31" t="s">
        <v>80</v>
      </c>
      <c r="I1102" s="31" t="s">
        <v>10</v>
      </c>
      <c r="J1102" s="31" t="s">
        <v>12</v>
      </c>
      <c r="K1102" s="31" t="s">
        <v>1661</v>
      </c>
      <c r="L1102" s="33">
        <v>1185</v>
      </c>
      <c r="M1102" s="150">
        <v>51353.784600999999</v>
      </c>
      <c r="N1102" s="34">
        <v>-28402</v>
      </c>
      <c r="O1102" s="34">
        <v>9534.7883826786056</v>
      </c>
      <c r="P1102" s="30">
        <v>71828.484601000004</v>
      </c>
      <c r="Q1102" s="35">
        <v>1530.7187249999999</v>
      </c>
      <c r="R1102" s="36">
        <v>0</v>
      </c>
      <c r="S1102" s="36">
        <v>934.9439485717877</v>
      </c>
      <c r="T1102" s="36">
        <v>1435.0560514282124</v>
      </c>
      <c r="U1102" s="37">
        <v>2370.0127802326597</v>
      </c>
      <c r="V1102" s="38">
        <v>3900.7315052326594</v>
      </c>
      <c r="W1102" s="34">
        <v>75729.216106232663</v>
      </c>
      <c r="X1102" s="34">
        <v>1753.0199035717815</v>
      </c>
      <c r="Y1102" s="33">
        <v>73976.196202660882</v>
      </c>
      <c r="Z1102" s="144">
        <v>0</v>
      </c>
      <c r="AA1102" s="34">
        <v>15297.097526831743</v>
      </c>
      <c r="AB1102" s="34">
        <v>7267.5111258333445</v>
      </c>
      <c r="AC1102" s="34">
        <v>4967.18</v>
      </c>
      <c r="AD1102" s="34">
        <v>152.2120176</v>
      </c>
      <c r="AE1102" s="34">
        <v>0</v>
      </c>
      <c r="AF1102" s="34">
        <v>27684.000670265086</v>
      </c>
      <c r="AG1102" s="136">
        <v>53708</v>
      </c>
      <c r="AH1102" s="34">
        <v>54140.7</v>
      </c>
      <c r="AI1102" s="34">
        <v>1612</v>
      </c>
      <c r="AJ1102" s="34">
        <v>2044.7</v>
      </c>
      <c r="AK1102" s="34">
        <v>432.70000000000005</v>
      </c>
      <c r="AL1102" s="34">
        <v>52096</v>
      </c>
      <c r="AM1102" s="34">
        <v>52096</v>
      </c>
      <c r="AN1102" s="34">
        <v>0</v>
      </c>
      <c r="AO1102" s="34">
        <v>71828.484601000004</v>
      </c>
      <c r="AP1102" s="34">
        <v>71395.784601000007</v>
      </c>
      <c r="AQ1102" s="34">
        <v>432.69999999999709</v>
      </c>
      <c r="AR1102" s="34">
        <v>-28402</v>
      </c>
      <c r="AS1102" s="34">
        <v>0</v>
      </c>
    </row>
    <row r="1103" spans="2:45" s="1" customFormat="1" ht="12.75" x14ac:dyDescent="0.2">
      <c r="B1103" s="31" t="s">
        <v>3798</v>
      </c>
      <c r="C1103" s="32" t="s">
        <v>615</v>
      </c>
      <c r="D1103" s="31" t="s">
        <v>616</v>
      </c>
      <c r="E1103" s="31" t="s">
        <v>13</v>
      </c>
      <c r="F1103" s="31" t="s">
        <v>11</v>
      </c>
      <c r="G1103" s="31" t="s">
        <v>18</v>
      </c>
      <c r="H1103" s="31" t="s">
        <v>80</v>
      </c>
      <c r="I1103" s="31" t="s">
        <v>10</v>
      </c>
      <c r="J1103" s="31" t="s">
        <v>14</v>
      </c>
      <c r="K1103" s="31" t="s">
        <v>617</v>
      </c>
      <c r="L1103" s="33">
        <v>6371</v>
      </c>
      <c r="M1103" s="150">
        <v>377788.22046500002</v>
      </c>
      <c r="N1103" s="34">
        <v>-250226</v>
      </c>
      <c r="O1103" s="34">
        <v>114894.91673142774</v>
      </c>
      <c r="P1103" s="30">
        <v>109499.22046500002</v>
      </c>
      <c r="Q1103" s="35">
        <v>35875.598300999998</v>
      </c>
      <c r="R1103" s="36">
        <v>0</v>
      </c>
      <c r="S1103" s="36">
        <v>8576.4251325747227</v>
      </c>
      <c r="T1103" s="36">
        <v>4165.5748674252773</v>
      </c>
      <c r="U1103" s="37">
        <v>12742.068711276181</v>
      </c>
      <c r="V1103" s="38">
        <v>48617.667012276179</v>
      </c>
      <c r="W1103" s="34">
        <v>158116.88747727621</v>
      </c>
      <c r="X1103" s="34">
        <v>16080.79712357471</v>
      </c>
      <c r="Y1103" s="33">
        <v>142036.0903537015</v>
      </c>
      <c r="Z1103" s="144">
        <v>0</v>
      </c>
      <c r="AA1103" s="34">
        <v>16255.298054954905</v>
      </c>
      <c r="AB1103" s="34">
        <v>54871.832683783621</v>
      </c>
      <c r="AC1103" s="34">
        <v>35112.449999999997</v>
      </c>
      <c r="AD1103" s="34">
        <v>4466.4239766206392</v>
      </c>
      <c r="AE1103" s="34">
        <v>2422.14</v>
      </c>
      <c r="AF1103" s="34">
        <v>113128.14471535917</v>
      </c>
      <c r="AG1103" s="136">
        <v>80500</v>
      </c>
      <c r="AH1103" s="34">
        <v>92500</v>
      </c>
      <c r="AI1103" s="34">
        <v>0</v>
      </c>
      <c r="AJ1103" s="34">
        <v>12000</v>
      </c>
      <c r="AK1103" s="34">
        <v>12000</v>
      </c>
      <c r="AL1103" s="34">
        <v>80500</v>
      </c>
      <c r="AM1103" s="34">
        <v>80500</v>
      </c>
      <c r="AN1103" s="34">
        <v>0</v>
      </c>
      <c r="AO1103" s="34">
        <v>109499.22046500002</v>
      </c>
      <c r="AP1103" s="34">
        <v>97499.22046500002</v>
      </c>
      <c r="AQ1103" s="34">
        <v>12000</v>
      </c>
      <c r="AR1103" s="34">
        <v>-250226</v>
      </c>
      <c r="AS1103" s="34">
        <v>0</v>
      </c>
    </row>
    <row r="1104" spans="2:45" s="1" customFormat="1" ht="12.75" x14ac:dyDescent="0.2">
      <c r="B1104" s="31" t="s">
        <v>3798</v>
      </c>
      <c r="C1104" s="32" t="s">
        <v>3296</v>
      </c>
      <c r="D1104" s="31" t="s">
        <v>3297</v>
      </c>
      <c r="E1104" s="31" t="s">
        <v>13</v>
      </c>
      <c r="F1104" s="31" t="s">
        <v>11</v>
      </c>
      <c r="G1104" s="31" t="s">
        <v>18</v>
      </c>
      <c r="H1104" s="31" t="s">
        <v>80</v>
      </c>
      <c r="I1104" s="31" t="s">
        <v>10</v>
      </c>
      <c r="J1104" s="31" t="s">
        <v>22</v>
      </c>
      <c r="K1104" s="31" t="s">
        <v>3298</v>
      </c>
      <c r="L1104" s="33">
        <v>261</v>
      </c>
      <c r="M1104" s="150">
        <v>14187.015076000001</v>
      </c>
      <c r="N1104" s="34">
        <v>-5599.2000000000007</v>
      </c>
      <c r="O1104" s="34">
        <v>3390.969206071984</v>
      </c>
      <c r="P1104" s="30">
        <v>5851.3150760000008</v>
      </c>
      <c r="Q1104" s="35">
        <v>312.30945600000001</v>
      </c>
      <c r="R1104" s="36">
        <v>0</v>
      </c>
      <c r="S1104" s="36">
        <v>0</v>
      </c>
      <c r="T1104" s="36">
        <v>522</v>
      </c>
      <c r="U1104" s="37">
        <v>522.00281488668702</v>
      </c>
      <c r="V1104" s="38">
        <v>834.31227088668697</v>
      </c>
      <c r="W1104" s="34">
        <v>6685.6273468866875</v>
      </c>
      <c r="X1104" s="34">
        <v>0</v>
      </c>
      <c r="Y1104" s="33">
        <v>6685.6273468866875</v>
      </c>
      <c r="Z1104" s="144">
        <v>0</v>
      </c>
      <c r="AA1104" s="34">
        <v>2048.9043048815033</v>
      </c>
      <c r="AB1104" s="34">
        <v>1488.3662318859795</v>
      </c>
      <c r="AC1104" s="34">
        <v>5245.6</v>
      </c>
      <c r="AD1104" s="34">
        <v>0</v>
      </c>
      <c r="AE1104" s="34">
        <v>0</v>
      </c>
      <c r="AF1104" s="34">
        <v>8782.8705367674829</v>
      </c>
      <c r="AG1104" s="136">
        <v>3869</v>
      </c>
      <c r="AH1104" s="34">
        <v>4287.5</v>
      </c>
      <c r="AI1104" s="34">
        <v>0</v>
      </c>
      <c r="AJ1104" s="34">
        <v>418.5</v>
      </c>
      <c r="AK1104" s="34">
        <v>418.5</v>
      </c>
      <c r="AL1104" s="34">
        <v>3869</v>
      </c>
      <c r="AM1104" s="34">
        <v>3869</v>
      </c>
      <c r="AN1104" s="34">
        <v>0</v>
      </c>
      <c r="AO1104" s="34">
        <v>5851.3150760000008</v>
      </c>
      <c r="AP1104" s="34">
        <v>5432.8150760000008</v>
      </c>
      <c r="AQ1104" s="34">
        <v>418.5</v>
      </c>
      <c r="AR1104" s="34">
        <v>-5599.2000000000007</v>
      </c>
      <c r="AS1104" s="34">
        <v>0</v>
      </c>
    </row>
    <row r="1105" spans="2:45" s="1" customFormat="1" ht="12.75" x14ac:dyDescent="0.2">
      <c r="B1105" s="31" t="s">
        <v>3798</v>
      </c>
      <c r="C1105" s="32" t="s">
        <v>2057</v>
      </c>
      <c r="D1105" s="31" t="s">
        <v>2058</v>
      </c>
      <c r="E1105" s="31" t="s">
        <v>13</v>
      </c>
      <c r="F1105" s="31" t="s">
        <v>11</v>
      </c>
      <c r="G1105" s="31" t="s">
        <v>18</v>
      </c>
      <c r="H1105" s="31" t="s">
        <v>80</v>
      </c>
      <c r="I1105" s="31" t="s">
        <v>10</v>
      </c>
      <c r="J1105" s="31" t="s">
        <v>12</v>
      </c>
      <c r="K1105" s="31" t="s">
        <v>2059</v>
      </c>
      <c r="L1105" s="33">
        <v>1741</v>
      </c>
      <c r="M1105" s="150">
        <v>73690.854717000009</v>
      </c>
      <c r="N1105" s="34">
        <v>-85124</v>
      </c>
      <c r="O1105" s="34">
        <v>44105.973187502474</v>
      </c>
      <c r="P1105" s="30">
        <v>34696.854717000009</v>
      </c>
      <c r="Q1105" s="35">
        <v>6912.9989450000003</v>
      </c>
      <c r="R1105" s="36">
        <v>0</v>
      </c>
      <c r="S1105" s="36">
        <v>1855.3693177149983</v>
      </c>
      <c r="T1105" s="36">
        <v>3452.9811243448166</v>
      </c>
      <c r="U1105" s="37">
        <v>5308.3790673567291</v>
      </c>
      <c r="V1105" s="38">
        <v>12221.37801235673</v>
      </c>
      <c r="W1105" s="34">
        <v>46918.232729356736</v>
      </c>
      <c r="X1105" s="34">
        <v>7598.3851492174581</v>
      </c>
      <c r="Y1105" s="33">
        <v>39319.847580139278</v>
      </c>
      <c r="Z1105" s="144">
        <v>1269.5944707584813</v>
      </c>
      <c r="AA1105" s="34">
        <v>3192.5839687369016</v>
      </c>
      <c r="AB1105" s="34">
        <v>11879.345006783418</v>
      </c>
      <c r="AC1105" s="34">
        <v>11150.28</v>
      </c>
      <c r="AD1105" s="34">
        <v>793.63897778124988</v>
      </c>
      <c r="AE1105" s="34">
        <v>3564.67</v>
      </c>
      <c r="AF1105" s="34">
        <v>31850.112424060055</v>
      </c>
      <c r="AG1105" s="136">
        <v>50780</v>
      </c>
      <c r="AH1105" s="34">
        <v>55474</v>
      </c>
      <c r="AI1105" s="34">
        <v>0</v>
      </c>
      <c r="AJ1105" s="34">
        <v>4694</v>
      </c>
      <c r="AK1105" s="34">
        <v>4694</v>
      </c>
      <c r="AL1105" s="34">
        <v>50780</v>
      </c>
      <c r="AM1105" s="34">
        <v>50780</v>
      </c>
      <c r="AN1105" s="34">
        <v>0</v>
      </c>
      <c r="AO1105" s="34">
        <v>34696.854717000009</v>
      </c>
      <c r="AP1105" s="34">
        <v>30002.854717000009</v>
      </c>
      <c r="AQ1105" s="34">
        <v>4694</v>
      </c>
      <c r="AR1105" s="34">
        <v>-85124</v>
      </c>
      <c r="AS1105" s="34">
        <v>0</v>
      </c>
    </row>
    <row r="1106" spans="2:45" s="1" customFormat="1" ht="12.75" x14ac:dyDescent="0.2">
      <c r="B1106" s="31" t="s">
        <v>3798</v>
      </c>
      <c r="C1106" s="32" t="s">
        <v>47</v>
      </c>
      <c r="D1106" s="31" t="s">
        <v>48</v>
      </c>
      <c r="E1106" s="31" t="s">
        <v>13</v>
      </c>
      <c r="F1106" s="31" t="s">
        <v>11</v>
      </c>
      <c r="G1106" s="31" t="s">
        <v>18</v>
      </c>
      <c r="H1106" s="31" t="s">
        <v>49</v>
      </c>
      <c r="I1106" s="31" t="s">
        <v>10</v>
      </c>
      <c r="J1106" s="31" t="s">
        <v>22</v>
      </c>
      <c r="K1106" s="31" t="s">
        <v>50</v>
      </c>
      <c r="L1106" s="33">
        <v>730</v>
      </c>
      <c r="M1106" s="150">
        <v>216645.21814700001</v>
      </c>
      <c r="N1106" s="34">
        <v>74088</v>
      </c>
      <c r="O1106" s="34">
        <v>0</v>
      </c>
      <c r="P1106" s="30">
        <v>228838.21814700001</v>
      </c>
      <c r="Q1106" s="35">
        <v>6439.8018810000003</v>
      </c>
      <c r="R1106" s="36">
        <v>0</v>
      </c>
      <c r="S1106" s="36">
        <v>1638.6910685720579</v>
      </c>
      <c r="T1106" s="36">
        <v>-9.6568844672676732</v>
      </c>
      <c r="U1106" s="37">
        <v>1629.042968676893</v>
      </c>
      <c r="V1106" s="38">
        <v>8068.8448496768933</v>
      </c>
      <c r="W1106" s="34">
        <v>236907.06299667689</v>
      </c>
      <c r="X1106" s="34">
        <v>3072.5457535720489</v>
      </c>
      <c r="Y1106" s="33">
        <v>233834.51724310484</v>
      </c>
      <c r="Z1106" s="144">
        <v>11248.919206281798</v>
      </c>
      <c r="AA1106" s="34">
        <v>10994.13199663619</v>
      </c>
      <c r="AB1106" s="34">
        <v>15729.377856722806</v>
      </c>
      <c r="AC1106" s="34">
        <v>3059.95</v>
      </c>
      <c r="AD1106" s="34">
        <v>7131.2472480750002</v>
      </c>
      <c r="AE1106" s="34">
        <v>16963.2</v>
      </c>
      <c r="AF1106" s="34">
        <v>65126.82630771579</v>
      </c>
      <c r="AG1106" s="136">
        <v>84531</v>
      </c>
      <c r="AH1106" s="34">
        <v>84531</v>
      </c>
      <c r="AI1106" s="34">
        <v>0</v>
      </c>
      <c r="AJ1106" s="34">
        <v>0</v>
      </c>
      <c r="AK1106" s="34">
        <v>0</v>
      </c>
      <c r="AL1106" s="34">
        <v>84531</v>
      </c>
      <c r="AM1106" s="34">
        <v>84531</v>
      </c>
      <c r="AN1106" s="34">
        <v>0</v>
      </c>
      <c r="AO1106" s="34">
        <v>228838.21814700001</v>
      </c>
      <c r="AP1106" s="34">
        <v>228838.21814700001</v>
      </c>
      <c r="AQ1106" s="34">
        <v>0</v>
      </c>
      <c r="AR1106" s="34">
        <v>74088</v>
      </c>
      <c r="AS1106" s="34">
        <v>0</v>
      </c>
    </row>
    <row r="1107" spans="2:45" s="1" customFormat="1" ht="12.75" x14ac:dyDescent="0.2">
      <c r="B1107" s="31" t="s">
        <v>3798</v>
      </c>
      <c r="C1107" s="32" t="s">
        <v>864</v>
      </c>
      <c r="D1107" s="31" t="s">
        <v>865</v>
      </c>
      <c r="E1107" s="31" t="s">
        <v>13</v>
      </c>
      <c r="F1107" s="31" t="s">
        <v>11</v>
      </c>
      <c r="G1107" s="31" t="s">
        <v>18</v>
      </c>
      <c r="H1107" s="31" t="s">
        <v>49</v>
      </c>
      <c r="I1107" s="31" t="s">
        <v>10</v>
      </c>
      <c r="J1107" s="31" t="s">
        <v>22</v>
      </c>
      <c r="K1107" s="31" t="s">
        <v>866</v>
      </c>
      <c r="L1107" s="33">
        <v>305</v>
      </c>
      <c r="M1107" s="150">
        <v>10374.285265999999</v>
      </c>
      <c r="N1107" s="34">
        <v>-5208</v>
      </c>
      <c r="O1107" s="34">
        <v>3818.7944318832806</v>
      </c>
      <c r="P1107" s="30">
        <v>9186.9187925999977</v>
      </c>
      <c r="Q1107" s="35">
        <v>893.25998000000004</v>
      </c>
      <c r="R1107" s="36">
        <v>0</v>
      </c>
      <c r="S1107" s="36">
        <v>54.194090285735093</v>
      </c>
      <c r="T1107" s="36">
        <v>555.80590971426489</v>
      </c>
      <c r="U1107" s="37">
        <v>610.00328942697149</v>
      </c>
      <c r="V1107" s="38">
        <v>1503.2632694269714</v>
      </c>
      <c r="W1107" s="34">
        <v>10690.182062026968</v>
      </c>
      <c r="X1107" s="34">
        <v>101.61391928573357</v>
      </c>
      <c r="Y1107" s="33">
        <v>10588.568142741235</v>
      </c>
      <c r="Z1107" s="144">
        <v>0</v>
      </c>
      <c r="AA1107" s="34">
        <v>1204.0459318907826</v>
      </c>
      <c r="AB1107" s="34">
        <v>1935.2932110531508</v>
      </c>
      <c r="AC1107" s="34">
        <v>2932.3199999999997</v>
      </c>
      <c r="AD1107" s="34">
        <v>608.5</v>
      </c>
      <c r="AE1107" s="34">
        <v>0</v>
      </c>
      <c r="AF1107" s="34">
        <v>6680.1591429439331</v>
      </c>
      <c r="AG1107" s="136">
        <v>800</v>
      </c>
      <c r="AH1107" s="34">
        <v>4020.6335265999996</v>
      </c>
      <c r="AI1107" s="34">
        <v>0</v>
      </c>
      <c r="AJ1107" s="34">
        <v>1037.4285265999999</v>
      </c>
      <c r="AK1107" s="34">
        <v>1037.4285265999999</v>
      </c>
      <c r="AL1107" s="34">
        <v>800</v>
      </c>
      <c r="AM1107" s="34">
        <v>2983.2049999999995</v>
      </c>
      <c r="AN1107" s="34">
        <v>2183.2049999999995</v>
      </c>
      <c r="AO1107" s="34">
        <v>9186.9187925999977</v>
      </c>
      <c r="AP1107" s="34">
        <v>5966.285265999999</v>
      </c>
      <c r="AQ1107" s="34">
        <v>3220.6335265999987</v>
      </c>
      <c r="AR1107" s="34">
        <v>-5208</v>
      </c>
      <c r="AS1107" s="34">
        <v>0</v>
      </c>
    </row>
    <row r="1108" spans="2:45" s="1" customFormat="1" ht="12.75" x14ac:dyDescent="0.2">
      <c r="B1108" s="31" t="s">
        <v>3798</v>
      </c>
      <c r="C1108" s="32" t="s">
        <v>2711</v>
      </c>
      <c r="D1108" s="31" t="s">
        <v>2712</v>
      </c>
      <c r="E1108" s="31" t="s">
        <v>13</v>
      </c>
      <c r="F1108" s="31" t="s">
        <v>11</v>
      </c>
      <c r="G1108" s="31" t="s">
        <v>18</v>
      </c>
      <c r="H1108" s="31" t="s">
        <v>49</v>
      </c>
      <c r="I1108" s="31" t="s">
        <v>10</v>
      </c>
      <c r="J1108" s="31" t="s">
        <v>12</v>
      </c>
      <c r="K1108" s="31" t="s">
        <v>2713</v>
      </c>
      <c r="L1108" s="33">
        <v>2537</v>
      </c>
      <c r="M1108" s="150">
        <v>83232.793453999999</v>
      </c>
      <c r="N1108" s="34">
        <v>-48717.9</v>
      </c>
      <c r="O1108" s="34">
        <v>24475.552723835968</v>
      </c>
      <c r="P1108" s="30">
        <v>51626.493453999996</v>
      </c>
      <c r="Q1108" s="35">
        <v>4384.1399680000004</v>
      </c>
      <c r="R1108" s="36">
        <v>0</v>
      </c>
      <c r="S1108" s="36">
        <v>3058.909425144032</v>
      </c>
      <c r="T1108" s="36">
        <v>2015.090574855968</v>
      </c>
      <c r="U1108" s="37">
        <v>5074.0273615613978</v>
      </c>
      <c r="V1108" s="38">
        <v>9458.1673295613982</v>
      </c>
      <c r="W1108" s="34">
        <v>61084.660783561398</v>
      </c>
      <c r="X1108" s="34">
        <v>5735.4551721440366</v>
      </c>
      <c r="Y1108" s="33">
        <v>55349.205611417361</v>
      </c>
      <c r="Z1108" s="144">
        <v>0</v>
      </c>
      <c r="AA1108" s="34">
        <v>2272.4859940500555</v>
      </c>
      <c r="AB1108" s="34">
        <v>13496.435234126824</v>
      </c>
      <c r="AC1108" s="34">
        <v>12739.289999999999</v>
      </c>
      <c r="AD1108" s="34">
        <v>1704.4860813929999</v>
      </c>
      <c r="AE1108" s="34">
        <v>0</v>
      </c>
      <c r="AF1108" s="34">
        <v>30212.697309569878</v>
      </c>
      <c r="AG1108" s="136">
        <v>28719</v>
      </c>
      <c r="AH1108" s="34">
        <v>34623.599999999999</v>
      </c>
      <c r="AI1108" s="34">
        <v>0</v>
      </c>
      <c r="AJ1108" s="34">
        <v>5904.6</v>
      </c>
      <c r="AK1108" s="34">
        <v>5904.6</v>
      </c>
      <c r="AL1108" s="34">
        <v>28719</v>
      </c>
      <c r="AM1108" s="34">
        <v>28719</v>
      </c>
      <c r="AN1108" s="34">
        <v>0</v>
      </c>
      <c r="AO1108" s="34">
        <v>51626.493453999996</v>
      </c>
      <c r="AP1108" s="34">
        <v>45721.893453999997</v>
      </c>
      <c r="AQ1108" s="34">
        <v>5904.5999999999985</v>
      </c>
      <c r="AR1108" s="34">
        <v>-52612</v>
      </c>
      <c r="AS1108" s="34">
        <v>3894.0999999999985</v>
      </c>
    </row>
    <row r="1109" spans="2:45" s="1" customFormat="1" ht="12.75" x14ac:dyDescent="0.2">
      <c r="B1109" s="31" t="s">
        <v>3798</v>
      </c>
      <c r="C1109" s="32" t="s">
        <v>965</v>
      </c>
      <c r="D1109" s="31" t="s">
        <v>966</v>
      </c>
      <c r="E1109" s="31" t="s">
        <v>13</v>
      </c>
      <c r="F1109" s="31" t="s">
        <v>11</v>
      </c>
      <c r="G1109" s="31" t="s">
        <v>18</v>
      </c>
      <c r="H1109" s="31" t="s">
        <v>49</v>
      </c>
      <c r="I1109" s="31" t="s">
        <v>10</v>
      </c>
      <c r="J1109" s="31" t="s">
        <v>22</v>
      </c>
      <c r="K1109" s="31" t="s">
        <v>967</v>
      </c>
      <c r="L1109" s="33">
        <v>151</v>
      </c>
      <c r="M1109" s="150">
        <v>27903.572386</v>
      </c>
      <c r="N1109" s="34">
        <v>-12068</v>
      </c>
      <c r="O1109" s="34">
        <v>8851.2725127742979</v>
      </c>
      <c r="P1109" s="30">
        <v>20161.929624600001</v>
      </c>
      <c r="Q1109" s="35">
        <v>729.332448</v>
      </c>
      <c r="R1109" s="36">
        <v>0</v>
      </c>
      <c r="S1109" s="36">
        <v>0</v>
      </c>
      <c r="T1109" s="36">
        <v>302</v>
      </c>
      <c r="U1109" s="37">
        <v>302.00162853597601</v>
      </c>
      <c r="V1109" s="38">
        <v>1031.334076535976</v>
      </c>
      <c r="W1109" s="34">
        <v>21193.263701135977</v>
      </c>
      <c r="X1109" s="34">
        <v>0</v>
      </c>
      <c r="Y1109" s="33">
        <v>21193.263701135977</v>
      </c>
      <c r="Z1109" s="144">
        <v>0</v>
      </c>
      <c r="AA1109" s="34">
        <v>1761.3691731890365</v>
      </c>
      <c r="AB1109" s="34">
        <v>3698.5227528295795</v>
      </c>
      <c r="AC1109" s="34">
        <v>632.95000000000005</v>
      </c>
      <c r="AD1109" s="34">
        <v>286.01761278431871</v>
      </c>
      <c r="AE1109" s="34">
        <v>1026.75</v>
      </c>
      <c r="AF1109" s="34">
        <v>7405.6095388029344</v>
      </c>
      <c r="AG1109" s="136">
        <v>2163</v>
      </c>
      <c r="AH1109" s="34">
        <v>4326.3572385999996</v>
      </c>
      <c r="AI1109" s="34">
        <v>627</v>
      </c>
      <c r="AJ1109" s="34">
        <v>2790.3572386000001</v>
      </c>
      <c r="AK1109" s="34">
        <v>2163.3572386000001</v>
      </c>
      <c r="AL1109" s="34">
        <v>1536</v>
      </c>
      <c r="AM1109" s="34">
        <v>1536</v>
      </c>
      <c r="AN1109" s="34">
        <v>0</v>
      </c>
      <c r="AO1109" s="34">
        <v>20161.929624600001</v>
      </c>
      <c r="AP1109" s="34">
        <v>17998.572386</v>
      </c>
      <c r="AQ1109" s="34">
        <v>2163.3572386000014</v>
      </c>
      <c r="AR1109" s="34">
        <v>-12068</v>
      </c>
      <c r="AS1109" s="34">
        <v>0</v>
      </c>
    </row>
    <row r="1110" spans="2:45" s="1" customFormat="1" ht="12.75" x14ac:dyDescent="0.2">
      <c r="B1110" s="31" t="s">
        <v>3798</v>
      </c>
      <c r="C1110" s="32" t="s">
        <v>813</v>
      </c>
      <c r="D1110" s="31" t="s">
        <v>814</v>
      </c>
      <c r="E1110" s="31" t="s">
        <v>13</v>
      </c>
      <c r="F1110" s="31" t="s">
        <v>11</v>
      </c>
      <c r="G1110" s="31" t="s">
        <v>18</v>
      </c>
      <c r="H1110" s="31" t="s">
        <v>49</v>
      </c>
      <c r="I1110" s="31" t="s">
        <v>10</v>
      </c>
      <c r="J1110" s="31" t="s">
        <v>22</v>
      </c>
      <c r="K1110" s="31" t="s">
        <v>815</v>
      </c>
      <c r="L1110" s="33">
        <v>862</v>
      </c>
      <c r="M1110" s="150">
        <v>37511.262079</v>
      </c>
      <c r="N1110" s="34">
        <v>-43586</v>
      </c>
      <c r="O1110" s="34">
        <v>24418.779461975053</v>
      </c>
      <c r="P1110" s="30">
        <v>5854.3882869000008</v>
      </c>
      <c r="Q1110" s="35">
        <v>1544.1768500000001</v>
      </c>
      <c r="R1110" s="36">
        <v>0</v>
      </c>
      <c r="S1110" s="36">
        <v>958.12211314322508</v>
      </c>
      <c r="T1110" s="36">
        <v>14883.989361350305</v>
      </c>
      <c r="U1110" s="37">
        <v>15842.196903130856</v>
      </c>
      <c r="V1110" s="38">
        <v>17386.373753130858</v>
      </c>
      <c r="W1110" s="34">
        <v>23240.762040030859</v>
      </c>
      <c r="X1110" s="34">
        <v>19655.050136218277</v>
      </c>
      <c r="Y1110" s="33">
        <v>3585.711903812582</v>
      </c>
      <c r="Z1110" s="144">
        <v>0</v>
      </c>
      <c r="AA1110" s="34">
        <v>1802.8573497740513</v>
      </c>
      <c r="AB1110" s="34">
        <v>4893.2438253459495</v>
      </c>
      <c r="AC1110" s="34">
        <v>4748.96</v>
      </c>
      <c r="AD1110" s="34">
        <v>1695.9485262499998</v>
      </c>
      <c r="AE1110" s="34">
        <v>64.05</v>
      </c>
      <c r="AF1110" s="34">
        <v>13205.059701370001</v>
      </c>
      <c r="AG1110" s="136">
        <v>20807</v>
      </c>
      <c r="AH1110" s="34">
        <v>24558.126207900001</v>
      </c>
      <c r="AI1110" s="34">
        <v>0</v>
      </c>
      <c r="AJ1110" s="34">
        <v>3751.1262079000003</v>
      </c>
      <c r="AK1110" s="34">
        <v>3751.1262079000003</v>
      </c>
      <c r="AL1110" s="34">
        <v>20807</v>
      </c>
      <c r="AM1110" s="34">
        <v>20807</v>
      </c>
      <c r="AN1110" s="34">
        <v>0</v>
      </c>
      <c r="AO1110" s="34">
        <v>5854.3882869000008</v>
      </c>
      <c r="AP1110" s="34">
        <v>2103.2620790000005</v>
      </c>
      <c r="AQ1110" s="34">
        <v>3751.1262079000007</v>
      </c>
      <c r="AR1110" s="34">
        <v>-43586</v>
      </c>
      <c r="AS1110" s="34">
        <v>0</v>
      </c>
    </row>
    <row r="1111" spans="2:45" s="1" customFormat="1" ht="12.75" x14ac:dyDescent="0.2">
      <c r="B1111" s="31" t="s">
        <v>3798</v>
      </c>
      <c r="C1111" s="32" t="s">
        <v>2270</v>
      </c>
      <c r="D1111" s="31" t="s">
        <v>2271</v>
      </c>
      <c r="E1111" s="31" t="s">
        <v>13</v>
      </c>
      <c r="F1111" s="31" t="s">
        <v>11</v>
      </c>
      <c r="G1111" s="31" t="s">
        <v>18</v>
      </c>
      <c r="H1111" s="31" t="s">
        <v>49</v>
      </c>
      <c r="I1111" s="31" t="s">
        <v>10</v>
      </c>
      <c r="J1111" s="31" t="s">
        <v>12</v>
      </c>
      <c r="K1111" s="31" t="s">
        <v>2272</v>
      </c>
      <c r="L1111" s="33">
        <v>1405</v>
      </c>
      <c r="M1111" s="150">
        <v>41101.689428999998</v>
      </c>
      <c r="N1111" s="34">
        <v>34396</v>
      </c>
      <c r="O1111" s="34">
        <v>0</v>
      </c>
      <c r="P1111" s="30">
        <v>79906.639428999988</v>
      </c>
      <c r="Q1111" s="35">
        <v>950.30120099999999</v>
      </c>
      <c r="R1111" s="36">
        <v>0</v>
      </c>
      <c r="S1111" s="36">
        <v>1085.8575782861312</v>
      </c>
      <c r="T1111" s="36">
        <v>1724.1424217138688</v>
      </c>
      <c r="U1111" s="37">
        <v>2810.0151529340815</v>
      </c>
      <c r="V1111" s="38">
        <v>3760.3163539340812</v>
      </c>
      <c r="W1111" s="34">
        <v>83666.955782934063</v>
      </c>
      <c r="X1111" s="34">
        <v>2035.9829592861352</v>
      </c>
      <c r="Y1111" s="33">
        <v>81630.972823647928</v>
      </c>
      <c r="Z1111" s="144">
        <v>0</v>
      </c>
      <c r="AA1111" s="34">
        <v>662.00327660258608</v>
      </c>
      <c r="AB1111" s="34">
        <v>7190.3974917196701</v>
      </c>
      <c r="AC1111" s="34">
        <v>5889.36</v>
      </c>
      <c r="AD1111" s="34">
        <v>0</v>
      </c>
      <c r="AE1111" s="34">
        <v>0</v>
      </c>
      <c r="AF1111" s="34">
        <v>13741.760768322256</v>
      </c>
      <c r="AG1111" s="136">
        <v>0</v>
      </c>
      <c r="AH1111" s="34">
        <v>15721.949999999999</v>
      </c>
      <c r="AI1111" s="34">
        <v>0</v>
      </c>
      <c r="AJ1111" s="34">
        <v>0</v>
      </c>
      <c r="AK1111" s="34">
        <v>0</v>
      </c>
      <c r="AL1111" s="34">
        <v>0</v>
      </c>
      <c r="AM1111" s="34">
        <v>15721.949999999999</v>
      </c>
      <c r="AN1111" s="34">
        <v>15721.949999999999</v>
      </c>
      <c r="AO1111" s="34">
        <v>79906.639428999988</v>
      </c>
      <c r="AP1111" s="34">
        <v>64184.689428999991</v>
      </c>
      <c r="AQ1111" s="34">
        <v>15721.949999999997</v>
      </c>
      <c r="AR1111" s="34">
        <v>34396</v>
      </c>
      <c r="AS1111" s="34">
        <v>0</v>
      </c>
    </row>
    <row r="1112" spans="2:45" s="1" customFormat="1" ht="12.75" x14ac:dyDescent="0.2">
      <c r="B1112" s="31" t="s">
        <v>3798</v>
      </c>
      <c r="C1112" s="32" t="s">
        <v>3419</v>
      </c>
      <c r="D1112" s="31" t="s">
        <v>3420</v>
      </c>
      <c r="E1112" s="31" t="s">
        <v>13</v>
      </c>
      <c r="F1112" s="31" t="s">
        <v>11</v>
      </c>
      <c r="G1112" s="31" t="s">
        <v>18</v>
      </c>
      <c r="H1112" s="31" t="s">
        <v>49</v>
      </c>
      <c r="I1112" s="31" t="s">
        <v>10</v>
      </c>
      <c r="J1112" s="31" t="s">
        <v>22</v>
      </c>
      <c r="K1112" s="31" t="s">
        <v>3421</v>
      </c>
      <c r="L1112" s="33">
        <v>113</v>
      </c>
      <c r="M1112" s="150">
        <v>7339.6929309999996</v>
      </c>
      <c r="N1112" s="34">
        <v>-2759</v>
      </c>
      <c r="O1112" s="34">
        <v>2025.0307069</v>
      </c>
      <c r="P1112" s="30">
        <v>6528.6622241000005</v>
      </c>
      <c r="Q1112" s="35">
        <v>0</v>
      </c>
      <c r="R1112" s="36">
        <v>0</v>
      </c>
      <c r="S1112" s="36">
        <v>0</v>
      </c>
      <c r="T1112" s="36">
        <v>226</v>
      </c>
      <c r="U1112" s="37">
        <v>226.00121870573039</v>
      </c>
      <c r="V1112" s="38">
        <v>226.00121870573039</v>
      </c>
      <c r="W1112" s="34">
        <v>6754.6634428057305</v>
      </c>
      <c r="X1112" s="34">
        <v>0</v>
      </c>
      <c r="Y1112" s="33">
        <v>6754.6634428057305</v>
      </c>
      <c r="Z1112" s="144">
        <v>0</v>
      </c>
      <c r="AA1112" s="34">
        <v>2639.2278645010701</v>
      </c>
      <c r="AB1112" s="34">
        <v>578.45554013480876</v>
      </c>
      <c r="AC1112" s="34">
        <v>1059.8700000000001</v>
      </c>
      <c r="AD1112" s="34">
        <v>0</v>
      </c>
      <c r="AE1112" s="34">
        <v>0</v>
      </c>
      <c r="AF1112" s="34">
        <v>4277.5534046358789</v>
      </c>
      <c r="AG1112" s="136">
        <v>1407</v>
      </c>
      <c r="AH1112" s="34">
        <v>1947.9692931</v>
      </c>
      <c r="AI1112" s="34">
        <v>193</v>
      </c>
      <c r="AJ1112" s="34">
        <v>733.96929309999996</v>
      </c>
      <c r="AK1112" s="34">
        <v>540.96929309999996</v>
      </c>
      <c r="AL1112" s="34">
        <v>1214</v>
      </c>
      <c r="AM1112" s="34">
        <v>1214</v>
      </c>
      <c r="AN1112" s="34">
        <v>0</v>
      </c>
      <c r="AO1112" s="34">
        <v>6528.6622241000005</v>
      </c>
      <c r="AP1112" s="34">
        <v>5987.6929310000005</v>
      </c>
      <c r="AQ1112" s="34">
        <v>540.96929309999996</v>
      </c>
      <c r="AR1112" s="34">
        <v>-2759</v>
      </c>
      <c r="AS1112" s="34">
        <v>0</v>
      </c>
    </row>
    <row r="1113" spans="2:45" s="1" customFormat="1" ht="12.75" x14ac:dyDescent="0.2">
      <c r="B1113" s="31" t="s">
        <v>3798</v>
      </c>
      <c r="C1113" s="32" t="s">
        <v>1127</v>
      </c>
      <c r="D1113" s="31" t="s">
        <v>1128</v>
      </c>
      <c r="E1113" s="31" t="s">
        <v>13</v>
      </c>
      <c r="F1113" s="31" t="s">
        <v>11</v>
      </c>
      <c r="G1113" s="31" t="s">
        <v>18</v>
      </c>
      <c r="H1113" s="31" t="s">
        <v>49</v>
      </c>
      <c r="I1113" s="31" t="s">
        <v>10</v>
      </c>
      <c r="J1113" s="31" t="s">
        <v>22</v>
      </c>
      <c r="K1113" s="31" t="s">
        <v>1129</v>
      </c>
      <c r="L1113" s="33">
        <v>210</v>
      </c>
      <c r="M1113" s="150">
        <v>30120.607081000002</v>
      </c>
      <c r="N1113" s="34">
        <v>9280</v>
      </c>
      <c r="O1113" s="34">
        <v>0</v>
      </c>
      <c r="P1113" s="30">
        <v>41454.617081000004</v>
      </c>
      <c r="Q1113" s="35">
        <v>0</v>
      </c>
      <c r="R1113" s="36">
        <v>0</v>
      </c>
      <c r="S1113" s="36">
        <v>0</v>
      </c>
      <c r="T1113" s="36">
        <v>420</v>
      </c>
      <c r="U1113" s="37">
        <v>420.00226485135738</v>
      </c>
      <c r="V1113" s="38">
        <v>420.00226485135738</v>
      </c>
      <c r="W1113" s="34">
        <v>41874.619345851359</v>
      </c>
      <c r="X1113" s="34">
        <v>0</v>
      </c>
      <c r="Y1113" s="33">
        <v>41874.619345851359</v>
      </c>
      <c r="Z1113" s="144">
        <v>0</v>
      </c>
      <c r="AA1113" s="34">
        <v>1437.0438128106612</v>
      </c>
      <c r="AB1113" s="34">
        <v>3691.8807789866955</v>
      </c>
      <c r="AC1113" s="34">
        <v>1303.7</v>
      </c>
      <c r="AD1113" s="34">
        <v>0</v>
      </c>
      <c r="AE1113" s="34">
        <v>0</v>
      </c>
      <c r="AF1113" s="34">
        <v>6432.6245917973565</v>
      </c>
      <c r="AG1113" s="136">
        <v>0</v>
      </c>
      <c r="AH1113" s="34">
        <v>2054.0099999999998</v>
      </c>
      <c r="AI1113" s="34">
        <v>0</v>
      </c>
      <c r="AJ1113" s="34">
        <v>0</v>
      </c>
      <c r="AK1113" s="34">
        <v>0</v>
      </c>
      <c r="AL1113" s="34">
        <v>0</v>
      </c>
      <c r="AM1113" s="34">
        <v>2054.0099999999998</v>
      </c>
      <c r="AN1113" s="34">
        <v>2054.0099999999998</v>
      </c>
      <c r="AO1113" s="34">
        <v>41454.617081000004</v>
      </c>
      <c r="AP1113" s="34">
        <v>39400.607081000002</v>
      </c>
      <c r="AQ1113" s="34">
        <v>2054.010000000002</v>
      </c>
      <c r="AR1113" s="34">
        <v>9280</v>
      </c>
      <c r="AS1113" s="34">
        <v>0</v>
      </c>
    </row>
    <row r="1114" spans="2:45" s="1" customFormat="1" ht="12.75" x14ac:dyDescent="0.2">
      <c r="B1114" s="31" t="s">
        <v>3798</v>
      </c>
      <c r="C1114" s="32" t="s">
        <v>2486</v>
      </c>
      <c r="D1114" s="31" t="s">
        <v>2487</v>
      </c>
      <c r="E1114" s="31" t="s">
        <v>13</v>
      </c>
      <c r="F1114" s="31" t="s">
        <v>11</v>
      </c>
      <c r="G1114" s="31" t="s">
        <v>18</v>
      </c>
      <c r="H1114" s="31" t="s">
        <v>49</v>
      </c>
      <c r="I1114" s="31" t="s">
        <v>10</v>
      </c>
      <c r="J1114" s="31" t="s">
        <v>12</v>
      </c>
      <c r="K1114" s="31" t="s">
        <v>2488</v>
      </c>
      <c r="L1114" s="33">
        <v>1869</v>
      </c>
      <c r="M1114" s="150">
        <v>112605.95463600001</v>
      </c>
      <c r="N1114" s="34">
        <v>-56108</v>
      </c>
      <c r="O1114" s="34">
        <v>30449.37991559583</v>
      </c>
      <c r="P1114" s="30">
        <v>134251.55009960002</v>
      </c>
      <c r="Q1114" s="35">
        <v>7697.9765520000001</v>
      </c>
      <c r="R1114" s="36">
        <v>0</v>
      </c>
      <c r="S1114" s="36">
        <v>2687.6759897153183</v>
      </c>
      <c r="T1114" s="36">
        <v>1050.3240102846817</v>
      </c>
      <c r="U1114" s="37">
        <v>3738.0201571770808</v>
      </c>
      <c r="V1114" s="38">
        <v>11435.996709177081</v>
      </c>
      <c r="W1114" s="34">
        <v>145687.54680877709</v>
      </c>
      <c r="X1114" s="34">
        <v>5039.3924807152944</v>
      </c>
      <c r="Y1114" s="33">
        <v>140648.15432806179</v>
      </c>
      <c r="Z1114" s="144">
        <v>0</v>
      </c>
      <c r="AA1114" s="34">
        <v>4146.3278766513858</v>
      </c>
      <c r="AB1114" s="34">
        <v>10728.773992454735</v>
      </c>
      <c r="AC1114" s="34">
        <v>7834.31</v>
      </c>
      <c r="AD1114" s="34">
        <v>4797.1567744000004</v>
      </c>
      <c r="AE1114" s="34">
        <v>299.02</v>
      </c>
      <c r="AF1114" s="34">
        <v>27805.588643506122</v>
      </c>
      <c r="AG1114" s="136">
        <v>66493</v>
      </c>
      <c r="AH1114" s="34">
        <v>77753.59546360001</v>
      </c>
      <c r="AI1114" s="34">
        <v>0</v>
      </c>
      <c r="AJ1114" s="34">
        <v>11260.595463600002</v>
      </c>
      <c r="AK1114" s="34">
        <v>11260.595463600002</v>
      </c>
      <c r="AL1114" s="34">
        <v>66493</v>
      </c>
      <c r="AM1114" s="34">
        <v>66493</v>
      </c>
      <c r="AN1114" s="34">
        <v>0</v>
      </c>
      <c r="AO1114" s="34">
        <v>134251.55009960002</v>
      </c>
      <c r="AP1114" s="34">
        <v>122990.95463600001</v>
      </c>
      <c r="AQ1114" s="34">
        <v>11260.59546360001</v>
      </c>
      <c r="AR1114" s="34">
        <v>-56108</v>
      </c>
      <c r="AS1114" s="34">
        <v>0</v>
      </c>
    </row>
    <row r="1115" spans="2:45" s="1" customFormat="1" ht="12.75" x14ac:dyDescent="0.2">
      <c r="B1115" s="31" t="s">
        <v>3798</v>
      </c>
      <c r="C1115" s="32" t="s">
        <v>2129</v>
      </c>
      <c r="D1115" s="31" t="s">
        <v>2130</v>
      </c>
      <c r="E1115" s="31" t="s">
        <v>13</v>
      </c>
      <c r="F1115" s="31" t="s">
        <v>11</v>
      </c>
      <c r="G1115" s="31" t="s">
        <v>18</v>
      </c>
      <c r="H1115" s="31" t="s">
        <v>49</v>
      </c>
      <c r="I1115" s="31" t="s">
        <v>10</v>
      </c>
      <c r="J1115" s="31" t="s">
        <v>22</v>
      </c>
      <c r="K1115" s="31" t="s">
        <v>2131</v>
      </c>
      <c r="L1115" s="33">
        <v>168</v>
      </c>
      <c r="M1115" s="150">
        <v>8948.2540069999995</v>
      </c>
      <c r="N1115" s="34">
        <v>6108</v>
      </c>
      <c r="O1115" s="34">
        <v>0</v>
      </c>
      <c r="P1115" s="30">
        <v>22690.254007</v>
      </c>
      <c r="Q1115" s="35">
        <v>355.10880300000002</v>
      </c>
      <c r="R1115" s="36">
        <v>0</v>
      </c>
      <c r="S1115" s="36">
        <v>405.76354514301295</v>
      </c>
      <c r="T1115" s="36">
        <v>-3.7701856105998672</v>
      </c>
      <c r="U1115" s="37">
        <v>401.99552728290354</v>
      </c>
      <c r="V1115" s="38">
        <v>757.10433028290356</v>
      </c>
      <c r="W1115" s="34">
        <v>23447.358337282902</v>
      </c>
      <c r="X1115" s="34">
        <v>760.80664714301383</v>
      </c>
      <c r="Y1115" s="33">
        <v>22686.551690139888</v>
      </c>
      <c r="Z1115" s="144">
        <v>0</v>
      </c>
      <c r="AA1115" s="34">
        <v>1275.7952542347675</v>
      </c>
      <c r="AB1115" s="34">
        <v>2948.0750479211424</v>
      </c>
      <c r="AC1115" s="34">
        <v>1186.0700000000002</v>
      </c>
      <c r="AD1115" s="34">
        <v>107.3099524</v>
      </c>
      <c r="AE1115" s="34">
        <v>417.81</v>
      </c>
      <c r="AF1115" s="34">
        <v>5935.0602545559104</v>
      </c>
      <c r="AG1115" s="136">
        <v>7634</v>
      </c>
      <c r="AH1115" s="34">
        <v>7634</v>
      </c>
      <c r="AI1115" s="34">
        <v>0</v>
      </c>
      <c r="AJ1115" s="34">
        <v>0</v>
      </c>
      <c r="AK1115" s="34">
        <v>0</v>
      </c>
      <c r="AL1115" s="34">
        <v>7634</v>
      </c>
      <c r="AM1115" s="34">
        <v>7634</v>
      </c>
      <c r="AN1115" s="34">
        <v>0</v>
      </c>
      <c r="AO1115" s="34">
        <v>22690.254007</v>
      </c>
      <c r="AP1115" s="34">
        <v>22690.254007</v>
      </c>
      <c r="AQ1115" s="34">
        <v>0</v>
      </c>
      <c r="AR1115" s="34">
        <v>6108</v>
      </c>
      <c r="AS1115" s="34">
        <v>0</v>
      </c>
    </row>
    <row r="1116" spans="2:45" s="1" customFormat="1" ht="12.75" x14ac:dyDescent="0.2">
      <c r="B1116" s="31" t="s">
        <v>3798</v>
      </c>
      <c r="C1116" s="32" t="s">
        <v>1199</v>
      </c>
      <c r="D1116" s="31" t="s">
        <v>1200</v>
      </c>
      <c r="E1116" s="31" t="s">
        <v>13</v>
      </c>
      <c r="F1116" s="31" t="s">
        <v>11</v>
      </c>
      <c r="G1116" s="31" t="s">
        <v>18</v>
      </c>
      <c r="H1116" s="31" t="s">
        <v>49</v>
      </c>
      <c r="I1116" s="31" t="s">
        <v>10</v>
      </c>
      <c r="J1116" s="31" t="s">
        <v>12</v>
      </c>
      <c r="K1116" s="31" t="s">
        <v>1201</v>
      </c>
      <c r="L1116" s="33">
        <v>2307</v>
      </c>
      <c r="M1116" s="150">
        <v>114819.370578</v>
      </c>
      <c r="N1116" s="34">
        <v>-62935</v>
      </c>
      <c r="O1116" s="34">
        <v>49789.199299339962</v>
      </c>
      <c r="P1116" s="30">
        <v>44980.770577999996</v>
      </c>
      <c r="Q1116" s="35">
        <v>2579.4473389999998</v>
      </c>
      <c r="R1116" s="36">
        <v>0</v>
      </c>
      <c r="S1116" s="36">
        <v>1096.4450365718496</v>
      </c>
      <c r="T1116" s="36">
        <v>3517.5549634281506</v>
      </c>
      <c r="U1116" s="37">
        <v>4614.024881009912</v>
      </c>
      <c r="V1116" s="38">
        <v>7193.4722200099113</v>
      </c>
      <c r="W1116" s="34">
        <v>52174.242798009909</v>
      </c>
      <c r="X1116" s="34">
        <v>5244.2052329118233</v>
      </c>
      <c r="Y1116" s="33">
        <v>46930.037565098086</v>
      </c>
      <c r="Z1116" s="144">
        <v>0</v>
      </c>
      <c r="AA1116" s="34">
        <v>127387.54483477105</v>
      </c>
      <c r="AB1116" s="34">
        <v>8629.5447906431291</v>
      </c>
      <c r="AC1116" s="34">
        <v>13870.94</v>
      </c>
      <c r="AD1116" s="34">
        <v>468.69909072500008</v>
      </c>
      <c r="AE1116" s="34">
        <v>0</v>
      </c>
      <c r="AF1116" s="34">
        <v>150356.72871613916</v>
      </c>
      <c r="AG1116" s="136">
        <v>34129</v>
      </c>
      <c r="AH1116" s="34">
        <v>37799.4</v>
      </c>
      <c r="AI1116" s="34">
        <v>0</v>
      </c>
      <c r="AJ1116" s="34">
        <v>3670.4</v>
      </c>
      <c r="AK1116" s="34">
        <v>3670.4</v>
      </c>
      <c r="AL1116" s="34">
        <v>34129</v>
      </c>
      <c r="AM1116" s="34">
        <v>34129</v>
      </c>
      <c r="AN1116" s="34">
        <v>0</v>
      </c>
      <c r="AO1116" s="34">
        <v>44980.770577999996</v>
      </c>
      <c r="AP1116" s="34">
        <v>41310.370577999995</v>
      </c>
      <c r="AQ1116" s="34">
        <v>3670.4000000000015</v>
      </c>
      <c r="AR1116" s="34">
        <v>-62935</v>
      </c>
      <c r="AS1116" s="34">
        <v>0</v>
      </c>
    </row>
    <row r="1117" spans="2:45" s="1" customFormat="1" ht="12.75" x14ac:dyDescent="0.2">
      <c r="B1117" s="31" t="s">
        <v>3798</v>
      </c>
      <c r="C1117" s="32" t="s">
        <v>3062</v>
      </c>
      <c r="D1117" s="31" t="s">
        <v>3063</v>
      </c>
      <c r="E1117" s="31" t="s">
        <v>13</v>
      </c>
      <c r="F1117" s="31" t="s">
        <v>11</v>
      </c>
      <c r="G1117" s="31" t="s">
        <v>18</v>
      </c>
      <c r="H1117" s="31" t="s">
        <v>49</v>
      </c>
      <c r="I1117" s="31" t="s">
        <v>10</v>
      </c>
      <c r="J1117" s="31" t="s">
        <v>12</v>
      </c>
      <c r="K1117" s="31" t="s">
        <v>3064</v>
      </c>
      <c r="L1117" s="33">
        <v>2206</v>
      </c>
      <c r="M1117" s="150">
        <v>151322.89063099999</v>
      </c>
      <c r="N1117" s="34">
        <v>-25458</v>
      </c>
      <c r="O1117" s="34">
        <v>0</v>
      </c>
      <c r="P1117" s="30">
        <v>137977.39063099999</v>
      </c>
      <c r="Q1117" s="35">
        <v>11437.460158</v>
      </c>
      <c r="R1117" s="36">
        <v>0</v>
      </c>
      <c r="S1117" s="36">
        <v>2747.7521211439121</v>
      </c>
      <c r="T1117" s="36">
        <v>1664.2478788560879</v>
      </c>
      <c r="U1117" s="37">
        <v>4412.0237917242594</v>
      </c>
      <c r="V1117" s="38">
        <v>15849.483949724259</v>
      </c>
      <c r="W1117" s="34">
        <v>153826.87458072425</v>
      </c>
      <c r="X1117" s="34">
        <v>5152.0352271439042</v>
      </c>
      <c r="Y1117" s="33">
        <v>148674.83935358035</v>
      </c>
      <c r="Z1117" s="144">
        <v>0</v>
      </c>
      <c r="AA1117" s="34">
        <v>2109.1012578607706</v>
      </c>
      <c r="AB1117" s="34">
        <v>17700.637832831861</v>
      </c>
      <c r="AC1117" s="34">
        <v>9246.92</v>
      </c>
      <c r="AD1117" s="34">
        <v>4315.4988545000006</v>
      </c>
      <c r="AE1117" s="34">
        <v>5131.7299999999996</v>
      </c>
      <c r="AF1117" s="34">
        <v>38503.887945192633</v>
      </c>
      <c r="AG1117" s="136">
        <v>29187</v>
      </c>
      <c r="AH1117" s="34">
        <v>39228.5</v>
      </c>
      <c r="AI1117" s="34">
        <v>0</v>
      </c>
      <c r="AJ1117" s="34">
        <v>10041.5</v>
      </c>
      <c r="AK1117" s="34">
        <v>10041.5</v>
      </c>
      <c r="AL1117" s="34">
        <v>29187</v>
      </c>
      <c r="AM1117" s="34">
        <v>29187</v>
      </c>
      <c r="AN1117" s="34">
        <v>0</v>
      </c>
      <c r="AO1117" s="34">
        <v>137977.39063099999</v>
      </c>
      <c r="AP1117" s="34">
        <v>127935.89063099999</v>
      </c>
      <c r="AQ1117" s="34">
        <v>10041.5</v>
      </c>
      <c r="AR1117" s="34">
        <v>-25458</v>
      </c>
      <c r="AS1117" s="34">
        <v>0</v>
      </c>
    </row>
    <row r="1118" spans="2:45" s="1" customFormat="1" ht="12.75" x14ac:dyDescent="0.2">
      <c r="B1118" s="31" t="s">
        <v>3798</v>
      </c>
      <c r="C1118" s="32" t="s">
        <v>816</v>
      </c>
      <c r="D1118" s="31" t="s">
        <v>817</v>
      </c>
      <c r="E1118" s="31" t="s">
        <v>13</v>
      </c>
      <c r="F1118" s="31" t="s">
        <v>11</v>
      </c>
      <c r="G1118" s="31" t="s">
        <v>18</v>
      </c>
      <c r="H1118" s="31" t="s">
        <v>49</v>
      </c>
      <c r="I1118" s="31" t="s">
        <v>10</v>
      </c>
      <c r="J1118" s="31" t="s">
        <v>21</v>
      </c>
      <c r="K1118" s="31" t="s">
        <v>818</v>
      </c>
      <c r="L1118" s="33">
        <v>12498</v>
      </c>
      <c r="M1118" s="150">
        <v>524209.58301100001</v>
      </c>
      <c r="N1118" s="34">
        <v>-409361</v>
      </c>
      <c r="O1118" s="34">
        <v>197532.73664505</v>
      </c>
      <c r="P1118" s="30">
        <v>206622.58301100001</v>
      </c>
      <c r="Q1118" s="35">
        <v>47286.486215999998</v>
      </c>
      <c r="R1118" s="36">
        <v>0</v>
      </c>
      <c r="S1118" s="36">
        <v>32078.021043440895</v>
      </c>
      <c r="T1118" s="36">
        <v>-382.72902813656037</v>
      </c>
      <c r="U1118" s="37">
        <v>31695.462932268962</v>
      </c>
      <c r="V1118" s="38">
        <v>78981.949148268963</v>
      </c>
      <c r="W1118" s="34">
        <v>285604.53215926897</v>
      </c>
      <c r="X1118" s="34">
        <v>60146.289456440922</v>
      </c>
      <c r="Y1118" s="33">
        <v>225458.24270282805</v>
      </c>
      <c r="Z1118" s="144">
        <v>0</v>
      </c>
      <c r="AA1118" s="34">
        <v>27437.246154026456</v>
      </c>
      <c r="AB1118" s="34">
        <v>126580.4970232535</v>
      </c>
      <c r="AC1118" s="34">
        <v>52388.03</v>
      </c>
      <c r="AD1118" s="34">
        <v>29973.6710923971</v>
      </c>
      <c r="AE1118" s="34">
        <v>0</v>
      </c>
      <c r="AF1118" s="34">
        <v>236379.44426967704</v>
      </c>
      <c r="AG1118" s="136">
        <v>240693</v>
      </c>
      <c r="AH1118" s="34">
        <v>259693</v>
      </c>
      <c r="AI1118" s="34">
        <v>0</v>
      </c>
      <c r="AJ1118" s="34">
        <v>19000</v>
      </c>
      <c r="AK1118" s="34">
        <v>19000</v>
      </c>
      <c r="AL1118" s="34">
        <v>240693</v>
      </c>
      <c r="AM1118" s="34">
        <v>240693</v>
      </c>
      <c r="AN1118" s="34">
        <v>0</v>
      </c>
      <c r="AO1118" s="34">
        <v>206622.58301100001</v>
      </c>
      <c r="AP1118" s="34">
        <v>187622.58301100001</v>
      </c>
      <c r="AQ1118" s="34">
        <v>19000</v>
      </c>
      <c r="AR1118" s="34">
        <v>-409361</v>
      </c>
      <c r="AS1118" s="34">
        <v>0</v>
      </c>
    </row>
    <row r="1119" spans="2:45" s="1" customFormat="1" ht="12.75" x14ac:dyDescent="0.2">
      <c r="B1119" s="31" t="s">
        <v>3798</v>
      </c>
      <c r="C1119" s="32" t="s">
        <v>480</v>
      </c>
      <c r="D1119" s="31" t="s">
        <v>481</v>
      </c>
      <c r="E1119" s="31" t="s">
        <v>13</v>
      </c>
      <c r="F1119" s="31" t="s">
        <v>11</v>
      </c>
      <c r="G1119" s="31" t="s">
        <v>18</v>
      </c>
      <c r="H1119" s="31" t="s">
        <v>49</v>
      </c>
      <c r="I1119" s="31" t="s">
        <v>10</v>
      </c>
      <c r="J1119" s="31" t="s">
        <v>22</v>
      </c>
      <c r="K1119" s="31" t="s">
        <v>482</v>
      </c>
      <c r="L1119" s="33">
        <v>845</v>
      </c>
      <c r="M1119" s="150">
        <v>78934.33482199999</v>
      </c>
      <c r="N1119" s="34">
        <v>-53396</v>
      </c>
      <c r="O1119" s="34">
        <v>26391.928738672043</v>
      </c>
      <c r="P1119" s="30">
        <v>71823.034821999987</v>
      </c>
      <c r="Q1119" s="35">
        <v>4227.839747</v>
      </c>
      <c r="R1119" s="36">
        <v>0</v>
      </c>
      <c r="S1119" s="36">
        <v>0</v>
      </c>
      <c r="T1119" s="36">
        <v>1690</v>
      </c>
      <c r="U1119" s="37">
        <v>1690.0091133304618</v>
      </c>
      <c r="V1119" s="38">
        <v>5917.8488603304613</v>
      </c>
      <c r="W1119" s="34">
        <v>77740.883682330445</v>
      </c>
      <c r="X1119" s="34">
        <v>-1.4551920000000001E-11</v>
      </c>
      <c r="Y1119" s="33">
        <v>77740.883682330459</v>
      </c>
      <c r="Z1119" s="144">
        <v>0</v>
      </c>
      <c r="AA1119" s="34">
        <v>2121.3167857970438</v>
      </c>
      <c r="AB1119" s="34">
        <v>3769.5743940699049</v>
      </c>
      <c r="AC1119" s="34">
        <v>3542</v>
      </c>
      <c r="AD1119" s="34">
        <v>136.52403040000002</v>
      </c>
      <c r="AE1119" s="34">
        <v>0</v>
      </c>
      <c r="AF1119" s="34">
        <v>9569.4152102669486</v>
      </c>
      <c r="AG1119" s="136">
        <v>62662</v>
      </c>
      <c r="AH1119" s="34">
        <v>67616.7</v>
      </c>
      <c r="AI1119" s="34">
        <v>0</v>
      </c>
      <c r="AJ1119" s="34">
        <v>4954.7000000000007</v>
      </c>
      <c r="AK1119" s="34">
        <v>4954.7000000000007</v>
      </c>
      <c r="AL1119" s="34">
        <v>62662</v>
      </c>
      <c r="AM1119" s="34">
        <v>62662</v>
      </c>
      <c r="AN1119" s="34">
        <v>0</v>
      </c>
      <c r="AO1119" s="34">
        <v>71823.034821999987</v>
      </c>
      <c r="AP1119" s="34">
        <v>66868.33482199999</v>
      </c>
      <c r="AQ1119" s="34">
        <v>4954.6999999999971</v>
      </c>
      <c r="AR1119" s="34">
        <v>-53396</v>
      </c>
      <c r="AS1119" s="34">
        <v>0</v>
      </c>
    </row>
    <row r="1120" spans="2:45" s="1" customFormat="1" ht="12.75" x14ac:dyDescent="0.2">
      <c r="B1120" s="31" t="s">
        <v>3798</v>
      </c>
      <c r="C1120" s="32" t="s">
        <v>594</v>
      </c>
      <c r="D1120" s="31" t="s">
        <v>595</v>
      </c>
      <c r="E1120" s="31" t="s">
        <v>13</v>
      </c>
      <c r="F1120" s="31" t="s">
        <v>11</v>
      </c>
      <c r="G1120" s="31" t="s">
        <v>18</v>
      </c>
      <c r="H1120" s="31" t="s">
        <v>49</v>
      </c>
      <c r="I1120" s="31" t="s">
        <v>10</v>
      </c>
      <c r="J1120" s="31" t="s">
        <v>22</v>
      </c>
      <c r="K1120" s="31" t="s">
        <v>596</v>
      </c>
      <c r="L1120" s="33">
        <v>231</v>
      </c>
      <c r="M1120" s="150">
        <v>46210.150946000002</v>
      </c>
      <c r="N1120" s="34">
        <v>-6824</v>
      </c>
      <c r="O1120" s="34">
        <v>140.58079271497678</v>
      </c>
      <c r="P1120" s="30">
        <v>47482.150946000002</v>
      </c>
      <c r="Q1120" s="35">
        <v>1714.723526</v>
      </c>
      <c r="R1120" s="36">
        <v>0</v>
      </c>
      <c r="S1120" s="36">
        <v>488.64450628590191</v>
      </c>
      <c r="T1120" s="36">
        <v>-1.4399316146379419</v>
      </c>
      <c r="U1120" s="37">
        <v>487.20720192350745</v>
      </c>
      <c r="V1120" s="38">
        <v>2201.9307279235072</v>
      </c>
      <c r="W1120" s="34">
        <v>49684.081673923509</v>
      </c>
      <c r="X1120" s="34">
        <v>916.20844928589941</v>
      </c>
      <c r="Y1120" s="33">
        <v>48767.873224637609</v>
      </c>
      <c r="Z1120" s="144">
        <v>0</v>
      </c>
      <c r="AA1120" s="34">
        <v>744.61747370381613</v>
      </c>
      <c r="AB1120" s="34">
        <v>2908.2390947534145</v>
      </c>
      <c r="AC1120" s="34">
        <v>2219.31</v>
      </c>
      <c r="AD1120" s="34">
        <v>1571.0723660624999</v>
      </c>
      <c r="AE1120" s="34">
        <v>435.07</v>
      </c>
      <c r="AF1120" s="34">
        <v>7878.3089345197304</v>
      </c>
      <c r="AG1120" s="136">
        <v>9441</v>
      </c>
      <c r="AH1120" s="34">
        <v>9441</v>
      </c>
      <c r="AI1120" s="34">
        <v>1471</v>
      </c>
      <c r="AJ1120" s="34">
        <v>1471</v>
      </c>
      <c r="AK1120" s="34">
        <v>0</v>
      </c>
      <c r="AL1120" s="34">
        <v>7970</v>
      </c>
      <c r="AM1120" s="34">
        <v>7970</v>
      </c>
      <c r="AN1120" s="34">
        <v>0</v>
      </c>
      <c r="AO1120" s="34">
        <v>47482.150946000002</v>
      </c>
      <c r="AP1120" s="34">
        <v>47482.150946000002</v>
      </c>
      <c r="AQ1120" s="34">
        <v>0</v>
      </c>
      <c r="AR1120" s="34">
        <v>-6824</v>
      </c>
      <c r="AS1120" s="34">
        <v>0</v>
      </c>
    </row>
    <row r="1121" spans="2:45" s="1" customFormat="1" ht="12.75" x14ac:dyDescent="0.2">
      <c r="B1121" s="31" t="s">
        <v>3798</v>
      </c>
      <c r="C1121" s="32" t="s">
        <v>3749</v>
      </c>
      <c r="D1121" s="31" t="s">
        <v>3750</v>
      </c>
      <c r="E1121" s="31" t="s">
        <v>13</v>
      </c>
      <c r="F1121" s="31" t="s">
        <v>11</v>
      </c>
      <c r="G1121" s="31" t="s">
        <v>18</v>
      </c>
      <c r="H1121" s="31" t="s">
        <v>49</v>
      </c>
      <c r="I1121" s="31" t="s">
        <v>10</v>
      </c>
      <c r="J1121" s="31" t="s">
        <v>22</v>
      </c>
      <c r="K1121" s="31" t="s">
        <v>3751</v>
      </c>
      <c r="L1121" s="33">
        <v>72</v>
      </c>
      <c r="M1121" s="150">
        <v>14429.269844999999</v>
      </c>
      <c r="N1121" s="34">
        <v>-9243</v>
      </c>
      <c r="O1121" s="34">
        <v>5883.6459730696206</v>
      </c>
      <c r="P1121" s="30">
        <v>8548.5018449999989</v>
      </c>
      <c r="Q1121" s="35">
        <v>345.69650799999999</v>
      </c>
      <c r="R1121" s="36">
        <v>0</v>
      </c>
      <c r="S1121" s="36">
        <v>73.777976000028332</v>
      </c>
      <c r="T1121" s="36">
        <v>70.222023999971668</v>
      </c>
      <c r="U1121" s="37">
        <v>0</v>
      </c>
      <c r="V1121" s="38">
        <v>345.69650799999999</v>
      </c>
      <c r="W1121" s="34">
        <v>8894.1983529999998</v>
      </c>
      <c r="X1121" s="34">
        <v>138.3337050000282</v>
      </c>
      <c r="Y1121" s="33">
        <v>8755.8646479999716</v>
      </c>
      <c r="Z1121" s="144">
        <v>0</v>
      </c>
      <c r="AA1121" s="34">
        <v>14900.742345591603</v>
      </c>
      <c r="AB1121" s="34">
        <v>1527.4474152988341</v>
      </c>
      <c r="AC1121" s="34">
        <v>941.06999999999994</v>
      </c>
      <c r="AD1121" s="34">
        <v>0</v>
      </c>
      <c r="AE1121" s="34">
        <v>59.97</v>
      </c>
      <c r="AF1121" s="34">
        <v>17429.229760890437</v>
      </c>
      <c r="AG1121" s="136">
        <v>3085</v>
      </c>
      <c r="AH1121" s="34">
        <v>3362.232</v>
      </c>
      <c r="AI1121" s="34">
        <v>2658</v>
      </c>
      <c r="AJ1121" s="34">
        <v>2658</v>
      </c>
      <c r="AK1121" s="34">
        <v>0</v>
      </c>
      <c r="AL1121" s="34">
        <v>427</v>
      </c>
      <c r="AM1121" s="34">
        <v>704.23199999999997</v>
      </c>
      <c r="AN1121" s="34">
        <v>277.23199999999997</v>
      </c>
      <c r="AO1121" s="34">
        <v>8548.5018449999989</v>
      </c>
      <c r="AP1121" s="34">
        <v>8271.2698449999989</v>
      </c>
      <c r="AQ1121" s="34">
        <v>277.23199999999997</v>
      </c>
      <c r="AR1121" s="34">
        <v>-9243</v>
      </c>
      <c r="AS1121" s="34">
        <v>0</v>
      </c>
    </row>
    <row r="1122" spans="2:45" s="1" customFormat="1" ht="12.75" x14ac:dyDescent="0.2">
      <c r="B1122" s="31" t="s">
        <v>3798</v>
      </c>
      <c r="C1122" s="32" t="s">
        <v>1205</v>
      </c>
      <c r="D1122" s="31" t="s">
        <v>1206</v>
      </c>
      <c r="E1122" s="31" t="s">
        <v>13</v>
      </c>
      <c r="F1122" s="31" t="s">
        <v>11</v>
      </c>
      <c r="G1122" s="31" t="s">
        <v>18</v>
      </c>
      <c r="H1122" s="31" t="s">
        <v>49</v>
      </c>
      <c r="I1122" s="31" t="s">
        <v>10</v>
      </c>
      <c r="J1122" s="31" t="s">
        <v>12</v>
      </c>
      <c r="K1122" s="31" t="s">
        <v>1207</v>
      </c>
      <c r="L1122" s="33">
        <v>1035</v>
      </c>
      <c r="M1122" s="150">
        <v>42786.467569999993</v>
      </c>
      <c r="N1122" s="34">
        <v>-19997</v>
      </c>
      <c r="O1122" s="34">
        <v>13978.324792492955</v>
      </c>
      <c r="P1122" s="30">
        <v>41273.467569999993</v>
      </c>
      <c r="Q1122" s="35">
        <v>1580.1049069999999</v>
      </c>
      <c r="R1122" s="36">
        <v>0</v>
      </c>
      <c r="S1122" s="36">
        <v>619.42754285738079</v>
      </c>
      <c r="T1122" s="36">
        <v>1450.5724571426192</v>
      </c>
      <c r="U1122" s="37">
        <v>2070.01116248169</v>
      </c>
      <c r="V1122" s="38">
        <v>3650.1160694816899</v>
      </c>
      <c r="W1122" s="34">
        <v>44923.583639481687</v>
      </c>
      <c r="X1122" s="34">
        <v>1161.4266428573828</v>
      </c>
      <c r="Y1122" s="33">
        <v>43762.156996624304</v>
      </c>
      <c r="Z1122" s="144">
        <v>0</v>
      </c>
      <c r="AA1122" s="34">
        <v>2390.1734507306419</v>
      </c>
      <c r="AB1122" s="34">
        <v>3688.0513155988128</v>
      </c>
      <c r="AC1122" s="34">
        <v>7408.24</v>
      </c>
      <c r="AD1122" s="34">
        <v>2676.2996562500002</v>
      </c>
      <c r="AE1122" s="34">
        <v>0</v>
      </c>
      <c r="AF1122" s="34">
        <v>16162.764422579454</v>
      </c>
      <c r="AG1122" s="136">
        <v>17981</v>
      </c>
      <c r="AH1122" s="34">
        <v>19985</v>
      </c>
      <c r="AI1122" s="34">
        <v>0</v>
      </c>
      <c r="AJ1122" s="34">
        <v>2004</v>
      </c>
      <c r="AK1122" s="34">
        <v>2004</v>
      </c>
      <c r="AL1122" s="34">
        <v>17981</v>
      </c>
      <c r="AM1122" s="34">
        <v>17981</v>
      </c>
      <c r="AN1122" s="34">
        <v>0</v>
      </c>
      <c r="AO1122" s="34">
        <v>41273.467569999993</v>
      </c>
      <c r="AP1122" s="34">
        <v>39269.467569999993</v>
      </c>
      <c r="AQ1122" s="34">
        <v>2004</v>
      </c>
      <c r="AR1122" s="34">
        <v>-19997</v>
      </c>
      <c r="AS1122" s="34">
        <v>0</v>
      </c>
    </row>
    <row r="1123" spans="2:45" s="1" customFormat="1" ht="12.75" x14ac:dyDescent="0.2">
      <c r="B1123" s="31" t="s">
        <v>3798</v>
      </c>
      <c r="C1123" s="32" t="s">
        <v>2849</v>
      </c>
      <c r="D1123" s="31" t="s">
        <v>2850</v>
      </c>
      <c r="E1123" s="31" t="s">
        <v>13</v>
      </c>
      <c r="F1123" s="31" t="s">
        <v>11</v>
      </c>
      <c r="G1123" s="31" t="s">
        <v>18</v>
      </c>
      <c r="H1123" s="31" t="s">
        <v>49</v>
      </c>
      <c r="I1123" s="31" t="s">
        <v>10</v>
      </c>
      <c r="J1123" s="31" t="s">
        <v>12</v>
      </c>
      <c r="K1123" s="31" t="s">
        <v>2851</v>
      </c>
      <c r="L1123" s="33">
        <v>1107</v>
      </c>
      <c r="M1123" s="150">
        <v>64264.932196000002</v>
      </c>
      <c r="N1123" s="34">
        <v>-49423</v>
      </c>
      <c r="O1123" s="34">
        <v>44043.578084279012</v>
      </c>
      <c r="P1123" s="30">
        <v>23788.362196000002</v>
      </c>
      <c r="Q1123" s="35">
        <v>1525.1193679999999</v>
      </c>
      <c r="R1123" s="36">
        <v>0</v>
      </c>
      <c r="S1123" s="36">
        <v>0</v>
      </c>
      <c r="T1123" s="36">
        <v>15419.353323612811</v>
      </c>
      <c r="U1123" s="37">
        <v>15419.436472525444</v>
      </c>
      <c r="V1123" s="38">
        <v>16944.555840525445</v>
      </c>
      <c r="W1123" s="34">
        <v>40732.918036525443</v>
      </c>
      <c r="X1123" s="34">
        <v>18730.09652027901</v>
      </c>
      <c r="Y1123" s="33">
        <v>22002.821516246433</v>
      </c>
      <c r="Z1123" s="144">
        <v>0</v>
      </c>
      <c r="AA1123" s="34">
        <v>652.90357916248206</v>
      </c>
      <c r="AB1123" s="34">
        <v>14365.397680439926</v>
      </c>
      <c r="AC1123" s="34">
        <v>4640.2299999999996</v>
      </c>
      <c r="AD1123" s="34">
        <v>954.2653296000002</v>
      </c>
      <c r="AE1123" s="34">
        <v>0</v>
      </c>
      <c r="AF1123" s="34">
        <v>20612.796589202408</v>
      </c>
      <c r="AG1123" s="136">
        <v>4278</v>
      </c>
      <c r="AH1123" s="34">
        <v>14625.43</v>
      </c>
      <c r="AI1123" s="34">
        <v>0</v>
      </c>
      <c r="AJ1123" s="34">
        <v>2238.1</v>
      </c>
      <c r="AK1123" s="34">
        <v>2238.1</v>
      </c>
      <c r="AL1123" s="34">
        <v>4278</v>
      </c>
      <c r="AM1123" s="34">
        <v>12387.33</v>
      </c>
      <c r="AN1123" s="34">
        <v>8109.33</v>
      </c>
      <c r="AO1123" s="34">
        <v>23788.362196000002</v>
      </c>
      <c r="AP1123" s="34">
        <v>13440.932196000003</v>
      </c>
      <c r="AQ1123" s="34">
        <v>10347.43</v>
      </c>
      <c r="AR1123" s="34">
        <v>-49423</v>
      </c>
      <c r="AS1123" s="34">
        <v>0</v>
      </c>
    </row>
    <row r="1124" spans="2:45" s="1" customFormat="1" ht="12.75" x14ac:dyDescent="0.2">
      <c r="B1124" s="31" t="s">
        <v>3798</v>
      </c>
      <c r="C1124" s="32" t="s">
        <v>3461</v>
      </c>
      <c r="D1124" s="31" t="s">
        <v>3462</v>
      </c>
      <c r="E1124" s="31" t="s">
        <v>13</v>
      </c>
      <c r="F1124" s="31" t="s">
        <v>11</v>
      </c>
      <c r="G1124" s="31" t="s">
        <v>18</v>
      </c>
      <c r="H1124" s="31" t="s">
        <v>49</v>
      </c>
      <c r="I1124" s="31" t="s">
        <v>10</v>
      </c>
      <c r="J1124" s="31" t="s">
        <v>22</v>
      </c>
      <c r="K1124" s="31" t="s">
        <v>3463</v>
      </c>
      <c r="L1124" s="33">
        <v>766</v>
      </c>
      <c r="M1124" s="150">
        <v>116893.99853199998</v>
      </c>
      <c r="N1124" s="34">
        <v>-4849</v>
      </c>
      <c r="O1124" s="34">
        <v>0</v>
      </c>
      <c r="P1124" s="30">
        <v>113310.69853199998</v>
      </c>
      <c r="Q1124" s="35">
        <v>4940.3734029999996</v>
      </c>
      <c r="R1124" s="36">
        <v>0</v>
      </c>
      <c r="S1124" s="36">
        <v>1382.0539565719591</v>
      </c>
      <c r="T1124" s="36">
        <v>149.94604342804087</v>
      </c>
      <c r="U1124" s="37">
        <v>1532.0082613149511</v>
      </c>
      <c r="V1124" s="38">
        <v>6472.3816643149512</v>
      </c>
      <c r="W1124" s="34">
        <v>119783.08019631493</v>
      </c>
      <c r="X1124" s="34">
        <v>2591.3511685719568</v>
      </c>
      <c r="Y1124" s="33">
        <v>117191.72902774297</v>
      </c>
      <c r="Z1124" s="144">
        <v>0</v>
      </c>
      <c r="AA1124" s="34">
        <v>545.16127353810498</v>
      </c>
      <c r="AB1124" s="34">
        <v>13237.406199199131</v>
      </c>
      <c r="AC1124" s="34">
        <v>3210.85</v>
      </c>
      <c r="AD1124" s="34">
        <v>1811.7118556231096</v>
      </c>
      <c r="AE1124" s="34">
        <v>1840.63</v>
      </c>
      <c r="AF1124" s="34">
        <v>20645.759328360346</v>
      </c>
      <c r="AG1124" s="136">
        <v>8727</v>
      </c>
      <c r="AH1124" s="34">
        <v>11250.7</v>
      </c>
      <c r="AI1124" s="34">
        <v>0</v>
      </c>
      <c r="AJ1124" s="34">
        <v>2523.7000000000003</v>
      </c>
      <c r="AK1124" s="34">
        <v>2523.7000000000003</v>
      </c>
      <c r="AL1124" s="34">
        <v>8727</v>
      </c>
      <c r="AM1124" s="34">
        <v>8727</v>
      </c>
      <c r="AN1124" s="34">
        <v>0</v>
      </c>
      <c r="AO1124" s="34">
        <v>113310.69853199998</v>
      </c>
      <c r="AP1124" s="34">
        <v>110786.99853199998</v>
      </c>
      <c r="AQ1124" s="34">
        <v>2523.6999999999971</v>
      </c>
      <c r="AR1124" s="34">
        <v>-4849</v>
      </c>
      <c r="AS1124" s="34">
        <v>0</v>
      </c>
    </row>
    <row r="1125" spans="2:45" s="1" customFormat="1" ht="12.75" x14ac:dyDescent="0.2">
      <c r="B1125" s="31" t="s">
        <v>3798</v>
      </c>
      <c r="C1125" s="32" t="s">
        <v>2150</v>
      </c>
      <c r="D1125" s="31" t="s">
        <v>2151</v>
      </c>
      <c r="E1125" s="31" t="s">
        <v>13</v>
      </c>
      <c r="F1125" s="31" t="s">
        <v>11</v>
      </c>
      <c r="G1125" s="31" t="s">
        <v>18</v>
      </c>
      <c r="H1125" s="31" t="s">
        <v>49</v>
      </c>
      <c r="I1125" s="31" t="s">
        <v>10</v>
      </c>
      <c r="J1125" s="31" t="s">
        <v>22</v>
      </c>
      <c r="K1125" s="31" t="s">
        <v>2152</v>
      </c>
      <c r="L1125" s="33">
        <v>208</v>
      </c>
      <c r="M1125" s="150">
        <v>5758.5938539999988</v>
      </c>
      <c r="N1125" s="34">
        <v>9086</v>
      </c>
      <c r="O1125" s="34">
        <v>0</v>
      </c>
      <c r="P1125" s="30">
        <v>14866.041853999999</v>
      </c>
      <c r="Q1125" s="35">
        <v>280.50512300000003</v>
      </c>
      <c r="R1125" s="36">
        <v>0</v>
      </c>
      <c r="S1125" s="36">
        <v>145.77388800005599</v>
      </c>
      <c r="T1125" s="36">
        <v>270.22611199994401</v>
      </c>
      <c r="U1125" s="37">
        <v>416.00224328134442</v>
      </c>
      <c r="V1125" s="38">
        <v>696.5073662813445</v>
      </c>
      <c r="W1125" s="34">
        <v>15562.549220281344</v>
      </c>
      <c r="X1125" s="34">
        <v>273.32604000005631</v>
      </c>
      <c r="Y1125" s="33">
        <v>15289.223180281288</v>
      </c>
      <c r="Z1125" s="144">
        <v>0</v>
      </c>
      <c r="AA1125" s="34">
        <v>1072.5850335311816</v>
      </c>
      <c r="AB1125" s="34">
        <v>1082.5384521078504</v>
      </c>
      <c r="AC1125" s="34">
        <v>1061.2</v>
      </c>
      <c r="AD1125" s="34">
        <v>268</v>
      </c>
      <c r="AE1125" s="34">
        <v>0</v>
      </c>
      <c r="AF1125" s="34">
        <v>3484.3234856390318</v>
      </c>
      <c r="AG1125" s="136">
        <v>0</v>
      </c>
      <c r="AH1125" s="34">
        <v>2034.4479999999999</v>
      </c>
      <c r="AI1125" s="34">
        <v>0</v>
      </c>
      <c r="AJ1125" s="34">
        <v>0</v>
      </c>
      <c r="AK1125" s="34">
        <v>0</v>
      </c>
      <c r="AL1125" s="34">
        <v>0</v>
      </c>
      <c r="AM1125" s="34">
        <v>2034.4479999999999</v>
      </c>
      <c r="AN1125" s="34">
        <v>2034.4479999999999</v>
      </c>
      <c r="AO1125" s="34">
        <v>14866.041853999999</v>
      </c>
      <c r="AP1125" s="34">
        <v>12831.593853999999</v>
      </c>
      <c r="AQ1125" s="34">
        <v>2034.4480000000003</v>
      </c>
      <c r="AR1125" s="34">
        <v>9086</v>
      </c>
      <c r="AS1125" s="34">
        <v>0</v>
      </c>
    </row>
    <row r="1126" spans="2:45" s="1" customFormat="1" ht="12.75" x14ac:dyDescent="0.2">
      <c r="B1126" s="31" t="s">
        <v>3798</v>
      </c>
      <c r="C1126" s="32" t="s">
        <v>1145</v>
      </c>
      <c r="D1126" s="31" t="s">
        <v>1146</v>
      </c>
      <c r="E1126" s="31" t="s">
        <v>13</v>
      </c>
      <c r="F1126" s="31" t="s">
        <v>11</v>
      </c>
      <c r="G1126" s="31" t="s">
        <v>18</v>
      </c>
      <c r="H1126" s="31" t="s">
        <v>49</v>
      </c>
      <c r="I1126" s="31" t="s">
        <v>10</v>
      </c>
      <c r="J1126" s="31" t="s">
        <v>22</v>
      </c>
      <c r="K1126" s="31" t="s">
        <v>1147</v>
      </c>
      <c r="L1126" s="33">
        <v>972</v>
      </c>
      <c r="M1126" s="150">
        <v>31904.548519999997</v>
      </c>
      <c r="N1126" s="34">
        <v>-29630</v>
      </c>
      <c r="O1126" s="34">
        <v>21770.662683303577</v>
      </c>
      <c r="P1126" s="30">
        <v>8941.6805199999944</v>
      </c>
      <c r="Q1126" s="35">
        <v>1818.2923499999999</v>
      </c>
      <c r="R1126" s="36">
        <v>0</v>
      </c>
      <c r="S1126" s="36">
        <v>1315.2806971433622</v>
      </c>
      <c r="T1126" s="36">
        <v>10014.703044181293</v>
      </c>
      <c r="U1126" s="37">
        <v>11330.044838298598</v>
      </c>
      <c r="V1126" s="38">
        <v>13148.337188298598</v>
      </c>
      <c r="W1126" s="34">
        <v>22090.01770829859</v>
      </c>
      <c r="X1126" s="34">
        <v>14627.711730446941</v>
      </c>
      <c r="Y1126" s="33">
        <v>7462.305977851649</v>
      </c>
      <c r="Z1126" s="144">
        <v>0</v>
      </c>
      <c r="AA1126" s="34">
        <v>1556.5878691805137</v>
      </c>
      <c r="AB1126" s="34">
        <v>6990.0895437211148</v>
      </c>
      <c r="AC1126" s="34">
        <v>4074.35</v>
      </c>
      <c r="AD1126" s="34">
        <v>406.57</v>
      </c>
      <c r="AE1126" s="34">
        <v>66.709999999999994</v>
      </c>
      <c r="AF1126" s="34">
        <v>13094.307412901628</v>
      </c>
      <c r="AG1126" s="136">
        <v>10649</v>
      </c>
      <c r="AH1126" s="34">
        <v>11947.132</v>
      </c>
      <c r="AI1126" s="34">
        <v>1800</v>
      </c>
      <c r="AJ1126" s="34">
        <v>2440</v>
      </c>
      <c r="AK1126" s="34">
        <v>640</v>
      </c>
      <c r="AL1126" s="34">
        <v>8849</v>
      </c>
      <c r="AM1126" s="34">
        <v>9507.1319999999996</v>
      </c>
      <c r="AN1126" s="34">
        <v>658.13199999999961</v>
      </c>
      <c r="AO1126" s="34">
        <v>8941.6805199999944</v>
      </c>
      <c r="AP1126" s="34">
        <v>7643.5485199999948</v>
      </c>
      <c r="AQ1126" s="34">
        <v>1298.1319999999996</v>
      </c>
      <c r="AR1126" s="34">
        <v>-29630</v>
      </c>
      <c r="AS1126" s="34">
        <v>0</v>
      </c>
    </row>
    <row r="1127" spans="2:45" s="1" customFormat="1" ht="12.75" x14ac:dyDescent="0.2">
      <c r="B1127" s="31" t="s">
        <v>3798</v>
      </c>
      <c r="C1127" s="32" t="s">
        <v>930</v>
      </c>
      <c r="D1127" s="31" t="s">
        <v>931</v>
      </c>
      <c r="E1127" s="31" t="s">
        <v>13</v>
      </c>
      <c r="F1127" s="31" t="s">
        <v>11</v>
      </c>
      <c r="G1127" s="31" t="s">
        <v>18</v>
      </c>
      <c r="H1127" s="31" t="s">
        <v>49</v>
      </c>
      <c r="I1127" s="31" t="s">
        <v>10</v>
      </c>
      <c r="J1127" s="31" t="s">
        <v>22</v>
      </c>
      <c r="K1127" s="31" t="s">
        <v>932</v>
      </c>
      <c r="L1127" s="33">
        <v>58</v>
      </c>
      <c r="M1127" s="150">
        <v>7552.0176119999996</v>
      </c>
      <c r="N1127" s="34">
        <v>-1750</v>
      </c>
      <c r="O1127" s="34">
        <v>1255.8</v>
      </c>
      <c r="P1127" s="30">
        <v>7670.2176120000004</v>
      </c>
      <c r="Q1127" s="35">
        <v>0</v>
      </c>
      <c r="R1127" s="36">
        <v>0</v>
      </c>
      <c r="S1127" s="36">
        <v>1.9034697142864452</v>
      </c>
      <c r="T1127" s="36">
        <v>114.09653028571356</v>
      </c>
      <c r="U1127" s="37">
        <v>0</v>
      </c>
      <c r="V1127" s="38">
        <v>0</v>
      </c>
      <c r="W1127" s="34">
        <v>7670.2176120000004</v>
      </c>
      <c r="X1127" s="34">
        <v>1.903469714286075</v>
      </c>
      <c r="Y1127" s="33">
        <v>7668.3141422857143</v>
      </c>
      <c r="Z1127" s="144">
        <v>0</v>
      </c>
      <c r="AA1127" s="34">
        <v>701.68906071248853</v>
      </c>
      <c r="AB1127" s="34">
        <v>322.94611574826541</v>
      </c>
      <c r="AC1127" s="34">
        <v>705.82999999999993</v>
      </c>
      <c r="AD1127" s="34">
        <v>330.5</v>
      </c>
      <c r="AE1127" s="34">
        <v>0</v>
      </c>
      <c r="AF1127" s="34">
        <v>2060.9651764607538</v>
      </c>
      <c r="AG1127" s="136">
        <v>1374</v>
      </c>
      <c r="AH1127" s="34">
        <v>1868.2</v>
      </c>
      <c r="AI1127" s="34">
        <v>0</v>
      </c>
      <c r="AJ1127" s="34">
        <v>494.20000000000005</v>
      </c>
      <c r="AK1127" s="34">
        <v>494.20000000000005</v>
      </c>
      <c r="AL1127" s="34">
        <v>1374</v>
      </c>
      <c r="AM1127" s="34">
        <v>1374</v>
      </c>
      <c r="AN1127" s="34">
        <v>0</v>
      </c>
      <c r="AO1127" s="34">
        <v>7670.2176120000004</v>
      </c>
      <c r="AP1127" s="34">
        <v>7176.0176120000006</v>
      </c>
      <c r="AQ1127" s="34">
        <v>494.19999999999982</v>
      </c>
      <c r="AR1127" s="34">
        <v>-1750</v>
      </c>
      <c r="AS1127" s="34">
        <v>0</v>
      </c>
    </row>
    <row r="1128" spans="2:45" s="1" customFormat="1" ht="12.75" x14ac:dyDescent="0.2">
      <c r="B1128" s="31" t="s">
        <v>3798</v>
      </c>
      <c r="C1128" s="32" t="s">
        <v>1407</v>
      </c>
      <c r="D1128" s="31" t="s">
        <v>1408</v>
      </c>
      <c r="E1128" s="31" t="s">
        <v>13</v>
      </c>
      <c r="F1128" s="31" t="s">
        <v>11</v>
      </c>
      <c r="G1128" s="31" t="s">
        <v>18</v>
      </c>
      <c r="H1128" s="31" t="s">
        <v>49</v>
      </c>
      <c r="I1128" s="31" t="s">
        <v>10</v>
      </c>
      <c r="J1128" s="31" t="s">
        <v>12</v>
      </c>
      <c r="K1128" s="31" t="s">
        <v>1409</v>
      </c>
      <c r="L1128" s="33">
        <v>4371</v>
      </c>
      <c r="M1128" s="150">
        <v>156462.18359899998</v>
      </c>
      <c r="N1128" s="34">
        <v>-121686</v>
      </c>
      <c r="O1128" s="34">
        <v>30974.077858788725</v>
      </c>
      <c r="P1128" s="30">
        <v>100224.78359899999</v>
      </c>
      <c r="Q1128" s="35">
        <v>8144.9165929999999</v>
      </c>
      <c r="R1128" s="36">
        <v>0</v>
      </c>
      <c r="S1128" s="36">
        <v>1707.51689828637</v>
      </c>
      <c r="T1128" s="36">
        <v>7034.4831017136303</v>
      </c>
      <c r="U1128" s="37">
        <v>8742.0471412632542</v>
      </c>
      <c r="V1128" s="38">
        <v>16886.963734263256</v>
      </c>
      <c r="W1128" s="34">
        <v>117111.74733326325</v>
      </c>
      <c r="X1128" s="34">
        <v>3201.5941842863685</v>
      </c>
      <c r="Y1128" s="33">
        <v>113910.15314897688</v>
      </c>
      <c r="Z1128" s="144">
        <v>0</v>
      </c>
      <c r="AA1128" s="34">
        <v>19607.090240115805</v>
      </c>
      <c r="AB1128" s="34">
        <v>26113.460419544135</v>
      </c>
      <c r="AC1128" s="34">
        <v>18321.98</v>
      </c>
      <c r="AD1128" s="34">
        <v>5483.5</v>
      </c>
      <c r="AE1128" s="34">
        <v>977.66</v>
      </c>
      <c r="AF1128" s="34">
        <v>70503.690659659944</v>
      </c>
      <c r="AG1128" s="136">
        <v>92570</v>
      </c>
      <c r="AH1128" s="34">
        <v>100157.6</v>
      </c>
      <c r="AI1128" s="34">
        <v>0</v>
      </c>
      <c r="AJ1128" s="34">
        <v>7587.6</v>
      </c>
      <c r="AK1128" s="34">
        <v>7587.6</v>
      </c>
      <c r="AL1128" s="34">
        <v>92570</v>
      </c>
      <c r="AM1128" s="34">
        <v>92570</v>
      </c>
      <c r="AN1128" s="34">
        <v>0</v>
      </c>
      <c r="AO1128" s="34">
        <v>100224.78359899999</v>
      </c>
      <c r="AP1128" s="34">
        <v>92637.183598999982</v>
      </c>
      <c r="AQ1128" s="34">
        <v>7587.6000000000058</v>
      </c>
      <c r="AR1128" s="34">
        <v>-121686</v>
      </c>
      <c r="AS1128" s="34">
        <v>0</v>
      </c>
    </row>
    <row r="1129" spans="2:45" s="1" customFormat="1" ht="12.75" x14ac:dyDescent="0.2">
      <c r="B1129" s="31" t="s">
        <v>3798</v>
      </c>
      <c r="C1129" s="32" t="s">
        <v>1647</v>
      </c>
      <c r="D1129" s="31" t="s">
        <v>1648</v>
      </c>
      <c r="E1129" s="31" t="s">
        <v>13</v>
      </c>
      <c r="F1129" s="31" t="s">
        <v>11</v>
      </c>
      <c r="G1129" s="31" t="s">
        <v>18</v>
      </c>
      <c r="H1129" s="31" t="s">
        <v>49</v>
      </c>
      <c r="I1129" s="31" t="s">
        <v>10</v>
      </c>
      <c r="J1129" s="31" t="s">
        <v>22</v>
      </c>
      <c r="K1129" s="31" t="s">
        <v>1649</v>
      </c>
      <c r="L1129" s="33">
        <v>252</v>
      </c>
      <c r="M1129" s="150">
        <v>16010.708572000001</v>
      </c>
      <c r="N1129" s="34">
        <v>-10131</v>
      </c>
      <c r="O1129" s="34">
        <v>7485.4801452915308</v>
      </c>
      <c r="P1129" s="30">
        <v>9338.7085720000014</v>
      </c>
      <c r="Q1129" s="35">
        <v>562.81250299999999</v>
      </c>
      <c r="R1129" s="36">
        <v>0</v>
      </c>
      <c r="S1129" s="36">
        <v>88.157798857176715</v>
      </c>
      <c r="T1129" s="36">
        <v>415.84220114282328</v>
      </c>
      <c r="U1129" s="37">
        <v>504.00271782162883</v>
      </c>
      <c r="V1129" s="38">
        <v>1066.8152208216288</v>
      </c>
      <c r="W1129" s="34">
        <v>10405.52379282163</v>
      </c>
      <c r="X1129" s="34">
        <v>165.29587285717753</v>
      </c>
      <c r="Y1129" s="33">
        <v>10240.227919964453</v>
      </c>
      <c r="Z1129" s="144">
        <v>0</v>
      </c>
      <c r="AA1129" s="34">
        <v>939.85126193157078</v>
      </c>
      <c r="AB1129" s="34">
        <v>1749.2464389493048</v>
      </c>
      <c r="AC1129" s="34">
        <v>2211.63</v>
      </c>
      <c r="AD1129" s="34">
        <v>1726.5</v>
      </c>
      <c r="AE1129" s="34">
        <v>0</v>
      </c>
      <c r="AF1129" s="34">
        <v>6627.227700880876</v>
      </c>
      <c r="AG1129" s="136">
        <v>2917</v>
      </c>
      <c r="AH1129" s="34">
        <v>3459</v>
      </c>
      <c r="AI1129" s="34">
        <v>191</v>
      </c>
      <c r="AJ1129" s="34">
        <v>733</v>
      </c>
      <c r="AK1129" s="34">
        <v>542</v>
      </c>
      <c r="AL1129" s="34">
        <v>2726</v>
      </c>
      <c r="AM1129" s="34">
        <v>2726</v>
      </c>
      <c r="AN1129" s="34">
        <v>0</v>
      </c>
      <c r="AO1129" s="34">
        <v>9338.7085720000014</v>
      </c>
      <c r="AP1129" s="34">
        <v>8796.7085720000014</v>
      </c>
      <c r="AQ1129" s="34">
        <v>542</v>
      </c>
      <c r="AR1129" s="34">
        <v>-10131</v>
      </c>
      <c r="AS1129" s="34">
        <v>0</v>
      </c>
    </row>
    <row r="1130" spans="2:45" s="1" customFormat="1" ht="12.75" x14ac:dyDescent="0.2">
      <c r="B1130" s="31" t="s">
        <v>3798</v>
      </c>
      <c r="C1130" s="32" t="s">
        <v>516</v>
      </c>
      <c r="D1130" s="31" t="s">
        <v>517</v>
      </c>
      <c r="E1130" s="31" t="s">
        <v>13</v>
      </c>
      <c r="F1130" s="31" t="s">
        <v>11</v>
      </c>
      <c r="G1130" s="31" t="s">
        <v>18</v>
      </c>
      <c r="H1130" s="31" t="s">
        <v>49</v>
      </c>
      <c r="I1130" s="31" t="s">
        <v>10</v>
      </c>
      <c r="J1130" s="31" t="s">
        <v>22</v>
      </c>
      <c r="K1130" s="31" t="s">
        <v>518</v>
      </c>
      <c r="L1130" s="33">
        <v>88</v>
      </c>
      <c r="M1130" s="150">
        <v>3146.0046509999997</v>
      </c>
      <c r="N1130" s="34">
        <v>13945</v>
      </c>
      <c r="O1130" s="34">
        <v>0</v>
      </c>
      <c r="P1130" s="30">
        <v>17903.732650999998</v>
      </c>
      <c r="Q1130" s="35">
        <v>0</v>
      </c>
      <c r="R1130" s="36">
        <v>0</v>
      </c>
      <c r="S1130" s="36">
        <v>21.011665142865212</v>
      </c>
      <c r="T1130" s="36">
        <v>154.98833485713479</v>
      </c>
      <c r="U1130" s="37">
        <v>0</v>
      </c>
      <c r="V1130" s="38">
        <v>0</v>
      </c>
      <c r="W1130" s="34">
        <v>17903.732650999998</v>
      </c>
      <c r="X1130" s="34">
        <v>21.01166514286524</v>
      </c>
      <c r="Y1130" s="33">
        <v>17882.720985857133</v>
      </c>
      <c r="Z1130" s="144">
        <v>0</v>
      </c>
      <c r="AA1130" s="34">
        <v>606.83896705492225</v>
      </c>
      <c r="AB1130" s="34">
        <v>592.01756088816171</v>
      </c>
      <c r="AC1130" s="34">
        <v>874</v>
      </c>
      <c r="AD1130" s="34">
        <v>1341.9225611000002</v>
      </c>
      <c r="AE1130" s="34">
        <v>417.74</v>
      </c>
      <c r="AF1130" s="34">
        <v>3832.519089043084</v>
      </c>
      <c r="AG1130" s="136">
        <v>0</v>
      </c>
      <c r="AH1130" s="34">
        <v>860.72799999999984</v>
      </c>
      <c r="AI1130" s="34">
        <v>0</v>
      </c>
      <c r="AJ1130" s="34">
        <v>0</v>
      </c>
      <c r="AK1130" s="34">
        <v>0</v>
      </c>
      <c r="AL1130" s="34">
        <v>0</v>
      </c>
      <c r="AM1130" s="34">
        <v>860.72799999999984</v>
      </c>
      <c r="AN1130" s="34">
        <v>860.72799999999984</v>
      </c>
      <c r="AO1130" s="34">
        <v>17903.732650999998</v>
      </c>
      <c r="AP1130" s="34">
        <v>17043.004650999999</v>
      </c>
      <c r="AQ1130" s="34">
        <v>860.72799999999916</v>
      </c>
      <c r="AR1130" s="34">
        <v>13945</v>
      </c>
      <c r="AS1130" s="34">
        <v>0</v>
      </c>
    </row>
    <row r="1131" spans="2:45" s="1" customFormat="1" ht="12.75" x14ac:dyDescent="0.2">
      <c r="B1131" s="31" t="s">
        <v>3798</v>
      </c>
      <c r="C1131" s="32" t="s">
        <v>1970</v>
      </c>
      <c r="D1131" s="31" t="s">
        <v>1971</v>
      </c>
      <c r="E1131" s="31" t="s">
        <v>13</v>
      </c>
      <c r="F1131" s="31" t="s">
        <v>11</v>
      </c>
      <c r="G1131" s="31" t="s">
        <v>18</v>
      </c>
      <c r="H1131" s="31" t="s">
        <v>49</v>
      </c>
      <c r="I1131" s="31" t="s">
        <v>10</v>
      </c>
      <c r="J1131" s="31" t="s">
        <v>22</v>
      </c>
      <c r="K1131" s="31" t="s">
        <v>1972</v>
      </c>
      <c r="L1131" s="33">
        <v>746</v>
      </c>
      <c r="M1131" s="150">
        <v>41502.681525</v>
      </c>
      <c r="N1131" s="34">
        <v>24700</v>
      </c>
      <c r="O1131" s="34">
        <v>0</v>
      </c>
      <c r="P1131" s="30">
        <v>73499.307524999997</v>
      </c>
      <c r="Q1131" s="35">
        <v>1882.982352</v>
      </c>
      <c r="R1131" s="36">
        <v>0</v>
      </c>
      <c r="S1131" s="36">
        <v>579.81249714307978</v>
      </c>
      <c r="T1131" s="36">
        <v>912.18750285692022</v>
      </c>
      <c r="U1131" s="37">
        <v>1492.0080456148219</v>
      </c>
      <c r="V1131" s="38">
        <v>3374.9903976148216</v>
      </c>
      <c r="W1131" s="34">
        <v>76874.297922614816</v>
      </c>
      <c r="X1131" s="34">
        <v>1087.1484321430617</v>
      </c>
      <c r="Y1131" s="33">
        <v>75787.149490471755</v>
      </c>
      <c r="Z1131" s="144">
        <v>0</v>
      </c>
      <c r="AA1131" s="34">
        <v>2035.9616429925602</v>
      </c>
      <c r="AB1131" s="34">
        <v>1927.078138142215</v>
      </c>
      <c r="AC1131" s="34">
        <v>3127.02</v>
      </c>
      <c r="AD1131" s="34">
        <v>615</v>
      </c>
      <c r="AE1131" s="34">
        <v>0</v>
      </c>
      <c r="AF1131" s="34">
        <v>7705.0597811347752</v>
      </c>
      <c r="AG1131" s="136">
        <v>1946</v>
      </c>
      <c r="AH1131" s="34">
        <v>7296.6259999999993</v>
      </c>
      <c r="AI1131" s="34">
        <v>0</v>
      </c>
      <c r="AJ1131" s="34">
        <v>0</v>
      </c>
      <c r="AK1131" s="34">
        <v>0</v>
      </c>
      <c r="AL1131" s="34">
        <v>1946</v>
      </c>
      <c r="AM1131" s="34">
        <v>7296.6259999999993</v>
      </c>
      <c r="AN1131" s="34">
        <v>5350.6259999999993</v>
      </c>
      <c r="AO1131" s="34">
        <v>73499.307524999997</v>
      </c>
      <c r="AP1131" s="34">
        <v>68148.681524999993</v>
      </c>
      <c r="AQ1131" s="34">
        <v>5350.6260000000038</v>
      </c>
      <c r="AR1131" s="34">
        <v>24700</v>
      </c>
      <c r="AS1131" s="34">
        <v>0</v>
      </c>
    </row>
    <row r="1132" spans="2:45" s="1" customFormat="1" ht="12.75" x14ac:dyDescent="0.2">
      <c r="B1132" s="31" t="s">
        <v>3798</v>
      </c>
      <c r="C1132" s="32" t="s">
        <v>2837</v>
      </c>
      <c r="D1132" s="31" t="s">
        <v>2838</v>
      </c>
      <c r="E1132" s="31" t="s">
        <v>13</v>
      </c>
      <c r="F1132" s="31" t="s">
        <v>11</v>
      </c>
      <c r="G1132" s="31" t="s">
        <v>18</v>
      </c>
      <c r="H1132" s="31" t="s">
        <v>49</v>
      </c>
      <c r="I1132" s="31" t="s">
        <v>10</v>
      </c>
      <c r="J1132" s="31" t="s">
        <v>22</v>
      </c>
      <c r="K1132" s="31" t="s">
        <v>2839</v>
      </c>
      <c r="L1132" s="33">
        <v>255</v>
      </c>
      <c r="M1132" s="150">
        <v>18083.351223000001</v>
      </c>
      <c r="N1132" s="34">
        <v>9566</v>
      </c>
      <c r="O1132" s="34">
        <v>0</v>
      </c>
      <c r="P1132" s="30">
        <v>28544.506223000004</v>
      </c>
      <c r="Q1132" s="35">
        <v>1442.5093380000001</v>
      </c>
      <c r="R1132" s="36">
        <v>0</v>
      </c>
      <c r="S1132" s="36">
        <v>962.6787280003698</v>
      </c>
      <c r="T1132" s="36">
        <v>-24.463820223484959</v>
      </c>
      <c r="U1132" s="37">
        <v>938.21996710380722</v>
      </c>
      <c r="V1132" s="38">
        <v>2380.7293051038073</v>
      </c>
      <c r="W1132" s="34">
        <v>30925.235528103811</v>
      </c>
      <c r="X1132" s="34">
        <v>1805.0226150003691</v>
      </c>
      <c r="Y1132" s="33">
        <v>29120.212913103442</v>
      </c>
      <c r="Z1132" s="144">
        <v>0</v>
      </c>
      <c r="AA1132" s="34">
        <v>0</v>
      </c>
      <c r="AB1132" s="34">
        <v>1566.6318829939346</v>
      </c>
      <c r="AC1132" s="34">
        <v>1068.8900000000001</v>
      </c>
      <c r="AD1132" s="34">
        <v>1090.9080000000004</v>
      </c>
      <c r="AE1132" s="34">
        <v>134.33000000000001</v>
      </c>
      <c r="AF1132" s="34">
        <v>3860.7598829939352</v>
      </c>
      <c r="AG1132" s="136">
        <v>0</v>
      </c>
      <c r="AH1132" s="34">
        <v>2494.1549999999997</v>
      </c>
      <c r="AI1132" s="34">
        <v>0</v>
      </c>
      <c r="AJ1132" s="34">
        <v>0</v>
      </c>
      <c r="AK1132" s="34">
        <v>0</v>
      </c>
      <c r="AL1132" s="34">
        <v>0</v>
      </c>
      <c r="AM1132" s="34">
        <v>2494.1549999999997</v>
      </c>
      <c r="AN1132" s="34">
        <v>2494.1549999999997</v>
      </c>
      <c r="AO1132" s="34">
        <v>28544.506223000004</v>
      </c>
      <c r="AP1132" s="34">
        <v>26050.351223000005</v>
      </c>
      <c r="AQ1132" s="34">
        <v>2494.1549999999988</v>
      </c>
      <c r="AR1132" s="34">
        <v>9566</v>
      </c>
      <c r="AS1132" s="34">
        <v>0</v>
      </c>
    </row>
    <row r="1133" spans="2:45" s="1" customFormat="1" ht="12.75" x14ac:dyDescent="0.2">
      <c r="B1133" s="31" t="s">
        <v>3798</v>
      </c>
      <c r="C1133" s="32" t="s">
        <v>291</v>
      </c>
      <c r="D1133" s="31" t="s">
        <v>292</v>
      </c>
      <c r="E1133" s="31" t="s">
        <v>13</v>
      </c>
      <c r="F1133" s="31" t="s">
        <v>11</v>
      </c>
      <c r="G1133" s="31" t="s">
        <v>18</v>
      </c>
      <c r="H1133" s="31" t="s">
        <v>49</v>
      </c>
      <c r="I1133" s="31" t="s">
        <v>10</v>
      </c>
      <c r="J1133" s="31" t="s">
        <v>14</v>
      </c>
      <c r="K1133" s="31" t="s">
        <v>293</v>
      </c>
      <c r="L1133" s="33">
        <v>7745</v>
      </c>
      <c r="M1133" s="150">
        <v>299874.91745000001</v>
      </c>
      <c r="N1133" s="34">
        <v>-75565</v>
      </c>
      <c r="O1133" s="34">
        <v>0</v>
      </c>
      <c r="P1133" s="30">
        <v>265425.70244999998</v>
      </c>
      <c r="Q1133" s="35">
        <v>9404.4566319999994</v>
      </c>
      <c r="R1133" s="36">
        <v>0</v>
      </c>
      <c r="S1133" s="36">
        <v>3510.4041497156336</v>
      </c>
      <c r="T1133" s="36">
        <v>11979.595850284366</v>
      </c>
      <c r="U1133" s="37">
        <v>15490.083529875063</v>
      </c>
      <c r="V1133" s="38">
        <v>24894.540161875062</v>
      </c>
      <c r="W1133" s="34">
        <v>290320.24261187506</v>
      </c>
      <c r="X1133" s="34">
        <v>6582.0077807155903</v>
      </c>
      <c r="Y1133" s="33">
        <v>283738.23483115947</v>
      </c>
      <c r="Z1133" s="144">
        <v>0</v>
      </c>
      <c r="AA1133" s="34">
        <v>16892.493564188826</v>
      </c>
      <c r="AB1133" s="34">
        <v>60187.437719011818</v>
      </c>
      <c r="AC1133" s="34">
        <v>44861.24</v>
      </c>
      <c r="AD1133" s="34">
        <v>6773.7068626874998</v>
      </c>
      <c r="AE1133" s="34">
        <v>1360.75</v>
      </c>
      <c r="AF1133" s="34">
        <v>130075.62814588814</v>
      </c>
      <c r="AG1133" s="136">
        <v>28349</v>
      </c>
      <c r="AH1133" s="34">
        <v>103640.785</v>
      </c>
      <c r="AI1133" s="34">
        <v>0</v>
      </c>
      <c r="AJ1133" s="34">
        <v>18500</v>
      </c>
      <c r="AK1133" s="34">
        <v>18500</v>
      </c>
      <c r="AL1133" s="34">
        <v>28349</v>
      </c>
      <c r="AM1133" s="34">
        <v>85140.785000000003</v>
      </c>
      <c r="AN1133" s="34">
        <v>56791.785000000003</v>
      </c>
      <c r="AO1133" s="34">
        <v>265425.70244999998</v>
      </c>
      <c r="AP1133" s="34">
        <v>190133.91744999998</v>
      </c>
      <c r="AQ1133" s="34">
        <v>75291.785000000033</v>
      </c>
      <c r="AR1133" s="34">
        <v>-80327</v>
      </c>
      <c r="AS1133" s="34">
        <v>4762</v>
      </c>
    </row>
    <row r="1134" spans="2:45" s="1" customFormat="1" ht="12.75" x14ac:dyDescent="0.2">
      <c r="B1134" s="31" t="s">
        <v>3798</v>
      </c>
      <c r="C1134" s="32" t="s">
        <v>3206</v>
      </c>
      <c r="D1134" s="31" t="s">
        <v>3207</v>
      </c>
      <c r="E1134" s="31" t="s">
        <v>13</v>
      </c>
      <c r="F1134" s="31" t="s">
        <v>11</v>
      </c>
      <c r="G1134" s="31" t="s">
        <v>18</v>
      </c>
      <c r="H1134" s="31" t="s">
        <v>49</v>
      </c>
      <c r="I1134" s="31" t="s">
        <v>10</v>
      </c>
      <c r="J1134" s="31" t="s">
        <v>22</v>
      </c>
      <c r="K1134" s="31" t="s">
        <v>3208</v>
      </c>
      <c r="L1134" s="33">
        <v>402</v>
      </c>
      <c r="M1134" s="150">
        <v>28481.467701000001</v>
      </c>
      <c r="N1134" s="34">
        <v>-5134</v>
      </c>
      <c r="O1134" s="34">
        <v>2228.7214187010127</v>
      </c>
      <c r="P1134" s="30">
        <v>27907.429701000001</v>
      </c>
      <c r="Q1134" s="35">
        <v>1425.793975</v>
      </c>
      <c r="R1134" s="36">
        <v>0</v>
      </c>
      <c r="S1134" s="36">
        <v>392.73170857157936</v>
      </c>
      <c r="T1134" s="36">
        <v>411.26829142842064</v>
      </c>
      <c r="U1134" s="37">
        <v>804.00433557259839</v>
      </c>
      <c r="V1134" s="38">
        <v>2229.7983105725984</v>
      </c>
      <c r="W1134" s="34">
        <v>30137.228011572599</v>
      </c>
      <c r="X1134" s="34">
        <v>736.37195357157907</v>
      </c>
      <c r="Y1134" s="33">
        <v>29400.85605800102</v>
      </c>
      <c r="Z1134" s="144">
        <v>0</v>
      </c>
      <c r="AA1134" s="34">
        <v>556.76689098752149</v>
      </c>
      <c r="AB1134" s="34">
        <v>2044.9572839638302</v>
      </c>
      <c r="AC1134" s="34">
        <v>4764.3900000000003</v>
      </c>
      <c r="AD1134" s="34">
        <v>68</v>
      </c>
      <c r="AE1134" s="34">
        <v>0</v>
      </c>
      <c r="AF1134" s="34">
        <v>7434.1141749513517</v>
      </c>
      <c r="AG1134" s="136">
        <v>150</v>
      </c>
      <c r="AH1134" s="34">
        <v>6631.9619999999995</v>
      </c>
      <c r="AI1134" s="34">
        <v>0</v>
      </c>
      <c r="AJ1134" s="34">
        <v>2700</v>
      </c>
      <c r="AK1134" s="34">
        <v>2700</v>
      </c>
      <c r="AL1134" s="34">
        <v>150</v>
      </c>
      <c r="AM1134" s="34">
        <v>3931.9619999999995</v>
      </c>
      <c r="AN1134" s="34">
        <v>3781.9619999999995</v>
      </c>
      <c r="AO1134" s="34">
        <v>27907.429701000001</v>
      </c>
      <c r="AP1134" s="34">
        <v>21425.467701000001</v>
      </c>
      <c r="AQ1134" s="34">
        <v>6481.9619999999995</v>
      </c>
      <c r="AR1134" s="34">
        <v>-5134</v>
      </c>
      <c r="AS1134" s="34">
        <v>0</v>
      </c>
    </row>
    <row r="1135" spans="2:45" s="1" customFormat="1" ht="12.75" x14ac:dyDescent="0.2">
      <c r="B1135" s="31" t="s">
        <v>3798</v>
      </c>
      <c r="C1135" s="32" t="s">
        <v>846</v>
      </c>
      <c r="D1135" s="31" t="s">
        <v>847</v>
      </c>
      <c r="E1135" s="31" t="s">
        <v>13</v>
      </c>
      <c r="F1135" s="31" t="s">
        <v>11</v>
      </c>
      <c r="G1135" s="31" t="s">
        <v>18</v>
      </c>
      <c r="H1135" s="31" t="s">
        <v>49</v>
      </c>
      <c r="I1135" s="31" t="s">
        <v>10</v>
      </c>
      <c r="J1135" s="31" t="s">
        <v>12</v>
      </c>
      <c r="K1135" s="31" t="s">
        <v>848</v>
      </c>
      <c r="L1135" s="33">
        <v>1063</v>
      </c>
      <c r="M1135" s="150">
        <v>28121.747602999996</v>
      </c>
      <c r="N1135" s="34">
        <v>-15717</v>
      </c>
      <c r="O1135" s="34">
        <v>5881.215383742041</v>
      </c>
      <c r="P1135" s="30">
        <v>27379.922363299993</v>
      </c>
      <c r="Q1135" s="35">
        <v>565.801784</v>
      </c>
      <c r="R1135" s="36">
        <v>0</v>
      </c>
      <c r="S1135" s="36">
        <v>646.51097371453386</v>
      </c>
      <c r="T1135" s="36">
        <v>1479.489026285466</v>
      </c>
      <c r="U1135" s="37">
        <v>2126.0114644618711</v>
      </c>
      <c r="V1135" s="38">
        <v>2691.8132484618709</v>
      </c>
      <c r="W1135" s="34">
        <v>30071.735611761862</v>
      </c>
      <c r="X1135" s="34">
        <v>1212.2080757145304</v>
      </c>
      <c r="Y1135" s="33">
        <v>28859.527536047332</v>
      </c>
      <c r="Z1135" s="144">
        <v>0</v>
      </c>
      <c r="AA1135" s="34">
        <v>1628.317929858644</v>
      </c>
      <c r="AB1135" s="34">
        <v>8858.7961725048735</v>
      </c>
      <c r="AC1135" s="34">
        <v>4455.79</v>
      </c>
      <c r="AD1135" s="34">
        <v>554</v>
      </c>
      <c r="AE1135" s="34">
        <v>0</v>
      </c>
      <c r="AF1135" s="34">
        <v>15496.904102363518</v>
      </c>
      <c r="AG1135" s="136">
        <v>36350</v>
      </c>
      <c r="AH1135" s="34">
        <v>39162.174760299997</v>
      </c>
      <c r="AI1135" s="34">
        <v>0</v>
      </c>
      <c r="AJ1135" s="34">
        <v>2812.1747602999999</v>
      </c>
      <c r="AK1135" s="34">
        <v>2812.1747602999999</v>
      </c>
      <c r="AL1135" s="34">
        <v>36350</v>
      </c>
      <c r="AM1135" s="34">
        <v>36350</v>
      </c>
      <c r="AN1135" s="34">
        <v>0</v>
      </c>
      <c r="AO1135" s="34">
        <v>27379.922363299993</v>
      </c>
      <c r="AP1135" s="34">
        <v>24567.747602999993</v>
      </c>
      <c r="AQ1135" s="34">
        <v>2812.1747603000003</v>
      </c>
      <c r="AR1135" s="34">
        <v>-36995</v>
      </c>
      <c r="AS1135" s="34">
        <v>21278</v>
      </c>
    </row>
    <row r="1136" spans="2:45" s="1" customFormat="1" ht="12.75" x14ac:dyDescent="0.2">
      <c r="B1136" s="31" t="s">
        <v>3798</v>
      </c>
      <c r="C1136" s="32" t="s">
        <v>3365</v>
      </c>
      <c r="D1136" s="31" t="s">
        <v>3366</v>
      </c>
      <c r="E1136" s="31" t="s">
        <v>13</v>
      </c>
      <c r="F1136" s="31" t="s">
        <v>11</v>
      </c>
      <c r="G1136" s="31" t="s">
        <v>18</v>
      </c>
      <c r="H1136" s="31" t="s">
        <v>49</v>
      </c>
      <c r="I1136" s="31" t="s">
        <v>10</v>
      </c>
      <c r="J1136" s="31" t="s">
        <v>22</v>
      </c>
      <c r="K1136" s="31" t="s">
        <v>3367</v>
      </c>
      <c r="L1136" s="33">
        <v>187</v>
      </c>
      <c r="M1136" s="150">
        <v>15934.752281000001</v>
      </c>
      <c r="N1136" s="34">
        <v>3210</v>
      </c>
      <c r="O1136" s="34">
        <v>0</v>
      </c>
      <c r="P1136" s="30">
        <v>25301.752281000001</v>
      </c>
      <c r="Q1136" s="35">
        <v>0</v>
      </c>
      <c r="R1136" s="36">
        <v>0</v>
      </c>
      <c r="S1136" s="36">
        <v>91.147112000034994</v>
      </c>
      <c r="T1136" s="36">
        <v>282.85288799996499</v>
      </c>
      <c r="U1136" s="37">
        <v>374.00201679620875</v>
      </c>
      <c r="V1136" s="38">
        <v>374.00201679620875</v>
      </c>
      <c r="W1136" s="34">
        <v>25675.754297796211</v>
      </c>
      <c r="X1136" s="34">
        <v>91.147112000035122</v>
      </c>
      <c r="Y1136" s="33">
        <v>25584.607185796176</v>
      </c>
      <c r="Z1136" s="144">
        <v>0</v>
      </c>
      <c r="AA1136" s="34">
        <v>2333.7621431599</v>
      </c>
      <c r="AB1136" s="34">
        <v>1747.0774690221429</v>
      </c>
      <c r="AC1136" s="34">
        <v>1540.67</v>
      </c>
      <c r="AD1136" s="34">
        <v>446.125</v>
      </c>
      <c r="AE1136" s="34">
        <v>817.77</v>
      </c>
      <c r="AF1136" s="34">
        <v>6885.4046121820429</v>
      </c>
      <c r="AG1136" s="136">
        <v>6157</v>
      </c>
      <c r="AH1136" s="34">
        <v>6157</v>
      </c>
      <c r="AI1136" s="34">
        <v>0</v>
      </c>
      <c r="AJ1136" s="34">
        <v>0</v>
      </c>
      <c r="AK1136" s="34">
        <v>0</v>
      </c>
      <c r="AL1136" s="34">
        <v>6157</v>
      </c>
      <c r="AM1136" s="34">
        <v>6157</v>
      </c>
      <c r="AN1136" s="34">
        <v>0</v>
      </c>
      <c r="AO1136" s="34">
        <v>25301.752281000001</v>
      </c>
      <c r="AP1136" s="34">
        <v>25301.752281000001</v>
      </c>
      <c r="AQ1136" s="34">
        <v>0</v>
      </c>
      <c r="AR1136" s="34">
        <v>3210</v>
      </c>
      <c r="AS1136" s="34">
        <v>0</v>
      </c>
    </row>
    <row r="1137" spans="2:45" s="1" customFormat="1" ht="12.75" x14ac:dyDescent="0.2">
      <c r="B1137" s="31" t="s">
        <v>3798</v>
      </c>
      <c r="C1137" s="32" t="s">
        <v>3782</v>
      </c>
      <c r="D1137" s="31" t="s">
        <v>3783</v>
      </c>
      <c r="E1137" s="31" t="s">
        <v>13</v>
      </c>
      <c r="F1137" s="31" t="s">
        <v>11</v>
      </c>
      <c r="G1137" s="31" t="s">
        <v>18</v>
      </c>
      <c r="H1137" s="31" t="s">
        <v>49</v>
      </c>
      <c r="I1137" s="31" t="s">
        <v>10</v>
      </c>
      <c r="J1137" s="31" t="s">
        <v>12</v>
      </c>
      <c r="K1137" s="31" t="s">
        <v>3784</v>
      </c>
      <c r="L1137" s="33">
        <v>1086</v>
      </c>
      <c r="M1137" s="150">
        <v>27543.079266000004</v>
      </c>
      <c r="N1137" s="34">
        <v>-23741</v>
      </c>
      <c r="O1137" s="34">
        <v>14465.996861478339</v>
      </c>
      <c r="P1137" s="30">
        <v>17623.387192599999</v>
      </c>
      <c r="Q1137" s="35">
        <v>488.42724199999998</v>
      </c>
      <c r="R1137" s="36">
        <v>0</v>
      </c>
      <c r="S1137" s="36">
        <v>219.5513760000843</v>
      </c>
      <c r="T1137" s="36">
        <v>1952.4486239999158</v>
      </c>
      <c r="U1137" s="37">
        <v>2172.0117125170195</v>
      </c>
      <c r="V1137" s="38">
        <v>2660.4389545170197</v>
      </c>
      <c r="W1137" s="34">
        <v>20283.826147117019</v>
      </c>
      <c r="X1137" s="34">
        <v>411.65883000008762</v>
      </c>
      <c r="Y1137" s="33">
        <v>19872.167317116931</v>
      </c>
      <c r="Z1137" s="144">
        <v>0</v>
      </c>
      <c r="AA1137" s="34">
        <v>1274.1492022971124</v>
      </c>
      <c r="AB1137" s="34">
        <v>5161.7511794058873</v>
      </c>
      <c r="AC1137" s="34">
        <v>6677.2199999999993</v>
      </c>
      <c r="AD1137" s="34">
        <v>0</v>
      </c>
      <c r="AE1137" s="34">
        <v>117.61</v>
      </c>
      <c r="AF1137" s="34">
        <v>13230.730381703001</v>
      </c>
      <c r="AG1137" s="136">
        <v>30758</v>
      </c>
      <c r="AH1137" s="34">
        <v>33512.307926599999</v>
      </c>
      <c r="AI1137" s="34">
        <v>0</v>
      </c>
      <c r="AJ1137" s="34">
        <v>2754.3079266000004</v>
      </c>
      <c r="AK1137" s="34">
        <v>2754.3079266000004</v>
      </c>
      <c r="AL1137" s="34">
        <v>30758</v>
      </c>
      <c r="AM1137" s="34">
        <v>30758</v>
      </c>
      <c r="AN1137" s="34">
        <v>0</v>
      </c>
      <c r="AO1137" s="34">
        <v>17623.387192599999</v>
      </c>
      <c r="AP1137" s="34">
        <v>14869.079265999999</v>
      </c>
      <c r="AQ1137" s="34">
        <v>2754.3079265999986</v>
      </c>
      <c r="AR1137" s="34">
        <v>-23741</v>
      </c>
      <c r="AS1137" s="34">
        <v>0</v>
      </c>
    </row>
    <row r="1138" spans="2:45" s="1" customFormat="1" ht="12.75" x14ac:dyDescent="0.2">
      <c r="B1138" s="31" t="s">
        <v>3798</v>
      </c>
      <c r="C1138" s="32" t="s">
        <v>3512</v>
      </c>
      <c r="D1138" s="31" t="s">
        <v>3513</v>
      </c>
      <c r="E1138" s="31" t="s">
        <v>13</v>
      </c>
      <c r="F1138" s="31" t="s">
        <v>11</v>
      </c>
      <c r="G1138" s="31" t="s">
        <v>18</v>
      </c>
      <c r="H1138" s="31" t="s">
        <v>49</v>
      </c>
      <c r="I1138" s="31" t="s">
        <v>10</v>
      </c>
      <c r="J1138" s="31" t="s">
        <v>22</v>
      </c>
      <c r="K1138" s="31" t="s">
        <v>3514</v>
      </c>
      <c r="L1138" s="33">
        <v>484</v>
      </c>
      <c r="M1138" s="150">
        <v>24174.45349</v>
      </c>
      <c r="N1138" s="34">
        <v>27482</v>
      </c>
      <c r="O1138" s="34">
        <v>0</v>
      </c>
      <c r="P1138" s="30">
        <v>55792.457490000001</v>
      </c>
      <c r="Q1138" s="35">
        <v>0</v>
      </c>
      <c r="R1138" s="36">
        <v>0</v>
      </c>
      <c r="S1138" s="36">
        <v>0</v>
      </c>
      <c r="T1138" s="36">
        <v>968</v>
      </c>
      <c r="U1138" s="37">
        <v>968.00521994312851</v>
      </c>
      <c r="V1138" s="38">
        <v>968.00521994312851</v>
      </c>
      <c r="W1138" s="34">
        <v>56760.462709943131</v>
      </c>
      <c r="X1138" s="34">
        <v>0</v>
      </c>
      <c r="Y1138" s="33">
        <v>56760.462709943131</v>
      </c>
      <c r="Z1138" s="144">
        <v>0</v>
      </c>
      <c r="AA1138" s="34">
        <v>1805.739139588942</v>
      </c>
      <c r="AB1138" s="34">
        <v>2795.7942911668865</v>
      </c>
      <c r="AC1138" s="34">
        <v>2038.37</v>
      </c>
      <c r="AD1138" s="34">
        <v>1933.4582189124999</v>
      </c>
      <c r="AE1138" s="34">
        <v>0</v>
      </c>
      <c r="AF1138" s="34">
        <v>8573.361649668328</v>
      </c>
      <c r="AG1138" s="136">
        <v>0</v>
      </c>
      <c r="AH1138" s="34">
        <v>4734.003999999999</v>
      </c>
      <c r="AI1138" s="34">
        <v>0</v>
      </c>
      <c r="AJ1138" s="34">
        <v>0</v>
      </c>
      <c r="AK1138" s="34">
        <v>0</v>
      </c>
      <c r="AL1138" s="34">
        <v>0</v>
      </c>
      <c r="AM1138" s="34">
        <v>4734.003999999999</v>
      </c>
      <c r="AN1138" s="34">
        <v>4734.003999999999</v>
      </c>
      <c r="AO1138" s="34">
        <v>55792.457490000001</v>
      </c>
      <c r="AP1138" s="34">
        <v>51058.45349</v>
      </c>
      <c r="AQ1138" s="34">
        <v>4734.0040000000008</v>
      </c>
      <c r="AR1138" s="34">
        <v>8582</v>
      </c>
      <c r="AS1138" s="34">
        <v>18900</v>
      </c>
    </row>
    <row r="1139" spans="2:45" s="1" customFormat="1" ht="12.75" x14ac:dyDescent="0.2">
      <c r="B1139" s="31" t="s">
        <v>3798</v>
      </c>
      <c r="C1139" s="32" t="s">
        <v>3350</v>
      </c>
      <c r="D1139" s="31" t="s">
        <v>3351</v>
      </c>
      <c r="E1139" s="31" t="s">
        <v>13</v>
      </c>
      <c r="F1139" s="31" t="s">
        <v>11</v>
      </c>
      <c r="G1139" s="31" t="s">
        <v>18</v>
      </c>
      <c r="H1139" s="31" t="s">
        <v>49</v>
      </c>
      <c r="I1139" s="31" t="s">
        <v>10</v>
      </c>
      <c r="J1139" s="31" t="s">
        <v>14</v>
      </c>
      <c r="K1139" s="31" t="s">
        <v>3352</v>
      </c>
      <c r="L1139" s="33">
        <v>7782</v>
      </c>
      <c r="M1139" s="150">
        <v>260090.56049</v>
      </c>
      <c r="N1139" s="34">
        <v>-293468.68</v>
      </c>
      <c r="O1139" s="34">
        <v>161347.93358838389</v>
      </c>
      <c r="P1139" s="30">
        <v>107804.93653900002</v>
      </c>
      <c r="Q1139" s="35">
        <v>26441.615461000001</v>
      </c>
      <c r="R1139" s="36">
        <v>0</v>
      </c>
      <c r="S1139" s="36">
        <v>12849.221090290648</v>
      </c>
      <c r="T1139" s="36">
        <v>31468.426636889835</v>
      </c>
      <c r="U1139" s="37">
        <v>44317.886710239087</v>
      </c>
      <c r="V1139" s="38">
        <v>70759.502171239088</v>
      </c>
      <c r="W1139" s="34">
        <v>178564.4387102391</v>
      </c>
      <c r="X1139" s="34">
        <v>62436.739586674492</v>
      </c>
      <c r="Y1139" s="33">
        <v>116127.69912356461</v>
      </c>
      <c r="Z1139" s="144">
        <v>0</v>
      </c>
      <c r="AA1139" s="34">
        <v>22140.294440755293</v>
      </c>
      <c r="AB1139" s="34">
        <v>70410.873498216984</v>
      </c>
      <c r="AC1139" s="34">
        <v>32619.91</v>
      </c>
      <c r="AD1139" s="34">
        <v>10627.242388719049</v>
      </c>
      <c r="AE1139" s="34">
        <v>2758.52</v>
      </c>
      <c r="AF1139" s="34">
        <v>138556.84032769132</v>
      </c>
      <c r="AG1139" s="136">
        <v>115751</v>
      </c>
      <c r="AH1139" s="34">
        <v>141183.05604900001</v>
      </c>
      <c r="AI1139" s="34">
        <v>577</v>
      </c>
      <c r="AJ1139" s="34">
        <v>26009.056049000003</v>
      </c>
      <c r="AK1139" s="34">
        <v>25432.056049000003</v>
      </c>
      <c r="AL1139" s="34">
        <v>115174</v>
      </c>
      <c r="AM1139" s="34">
        <v>115174</v>
      </c>
      <c r="AN1139" s="34">
        <v>0</v>
      </c>
      <c r="AO1139" s="34">
        <v>107804.93653900002</v>
      </c>
      <c r="AP1139" s="34">
        <v>82372.88049000001</v>
      </c>
      <c r="AQ1139" s="34">
        <v>25432.056049000006</v>
      </c>
      <c r="AR1139" s="34">
        <v>-293468.68</v>
      </c>
      <c r="AS1139" s="34">
        <v>0</v>
      </c>
    </row>
    <row r="1140" spans="2:45" s="1" customFormat="1" ht="12.75" x14ac:dyDescent="0.2">
      <c r="B1140" s="31" t="s">
        <v>3798</v>
      </c>
      <c r="C1140" s="32" t="s">
        <v>1892</v>
      </c>
      <c r="D1140" s="31" t="s">
        <v>1893</v>
      </c>
      <c r="E1140" s="31" t="s">
        <v>13</v>
      </c>
      <c r="F1140" s="31" t="s">
        <v>11</v>
      </c>
      <c r="G1140" s="31" t="s">
        <v>18</v>
      </c>
      <c r="H1140" s="31" t="s">
        <v>49</v>
      </c>
      <c r="I1140" s="31" t="s">
        <v>10</v>
      </c>
      <c r="J1140" s="31" t="s">
        <v>22</v>
      </c>
      <c r="K1140" s="31" t="s">
        <v>1894</v>
      </c>
      <c r="L1140" s="33">
        <v>822</v>
      </c>
      <c r="M1140" s="150">
        <v>37863.459429000002</v>
      </c>
      <c r="N1140" s="34">
        <v>-3411</v>
      </c>
      <c r="O1140" s="34">
        <v>0</v>
      </c>
      <c r="P1140" s="30">
        <v>41008.787371900005</v>
      </c>
      <c r="Q1140" s="35">
        <v>1858.8030240000001</v>
      </c>
      <c r="R1140" s="36">
        <v>0</v>
      </c>
      <c r="S1140" s="36">
        <v>757.49345600029085</v>
      </c>
      <c r="T1140" s="36">
        <v>886.50654399970915</v>
      </c>
      <c r="U1140" s="37">
        <v>1644.0088652753132</v>
      </c>
      <c r="V1140" s="38">
        <v>3502.8118892753132</v>
      </c>
      <c r="W1140" s="34">
        <v>44511.599261175317</v>
      </c>
      <c r="X1140" s="34">
        <v>1420.3002300002845</v>
      </c>
      <c r="Y1140" s="33">
        <v>43091.299031175033</v>
      </c>
      <c r="Z1140" s="144">
        <v>0</v>
      </c>
      <c r="AA1140" s="34">
        <v>1924.0752809696644</v>
      </c>
      <c r="AB1140" s="34">
        <v>6064.1300634979025</v>
      </c>
      <c r="AC1140" s="34">
        <v>9044</v>
      </c>
      <c r="AD1140" s="34">
        <v>1353</v>
      </c>
      <c r="AE1140" s="34">
        <v>0</v>
      </c>
      <c r="AF1140" s="34">
        <v>18385.205344467566</v>
      </c>
      <c r="AG1140" s="136">
        <v>2855</v>
      </c>
      <c r="AH1140" s="34">
        <v>11826.327942899999</v>
      </c>
      <c r="AI1140" s="34">
        <v>0</v>
      </c>
      <c r="AJ1140" s="34">
        <v>3786.3459429000004</v>
      </c>
      <c r="AK1140" s="34">
        <v>3786.3459429000004</v>
      </c>
      <c r="AL1140" s="34">
        <v>2855</v>
      </c>
      <c r="AM1140" s="34">
        <v>8039.9819999999991</v>
      </c>
      <c r="AN1140" s="34">
        <v>5184.9819999999991</v>
      </c>
      <c r="AO1140" s="34">
        <v>41008.787371900005</v>
      </c>
      <c r="AP1140" s="34">
        <v>32037.459429000006</v>
      </c>
      <c r="AQ1140" s="34">
        <v>8971.3279428999958</v>
      </c>
      <c r="AR1140" s="34">
        <v>-3411</v>
      </c>
      <c r="AS1140" s="34">
        <v>0</v>
      </c>
    </row>
    <row r="1141" spans="2:45" s="1" customFormat="1" ht="12.75" x14ac:dyDescent="0.2">
      <c r="B1141" s="31" t="s">
        <v>3798</v>
      </c>
      <c r="C1141" s="32" t="s">
        <v>2675</v>
      </c>
      <c r="D1141" s="31" t="s">
        <v>2676</v>
      </c>
      <c r="E1141" s="31" t="s">
        <v>13</v>
      </c>
      <c r="F1141" s="31" t="s">
        <v>11</v>
      </c>
      <c r="G1141" s="31" t="s">
        <v>18</v>
      </c>
      <c r="H1141" s="31" t="s">
        <v>49</v>
      </c>
      <c r="I1141" s="31" t="s">
        <v>10</v>
      </c>
      <c r="J1141" s="31" t="s">
        <v>22</v>
      </c>
      <c r="K1141" s="31" t="s">
        <v>2677</v>
      </c>
      <c r="L1141" s="33">
        <v>344</v>
      </c>
      <c r="M1141" s="150">
        <v>55672.595163000005</v>
      </c>
      <c r="N1141" s="34">
        <v>-4344</v>
      </c>
      <c r="O1141" s="34">
        <v>2573.4583861518877</v>
      </c>
      <c r="P1141" s="30">
        <v>50079.059163000005</v>
      </c>
      <c r="Q1141" s="35">
        <v>2422.369569</v>
      </c>
      <c r="R1141" s="36">
        <v>0</v>
      </c>
      <c r="S1141" s="36">
        <v>196.21839200007534</v>
      </c>
      <c r="T1141" s="36">
        <v>491.78160799992463</v>
      </c>
      <c r="U1141" s="37">
        <v>688.00371004222359</v>
      </c>
      <c r="V1141" s="38">
        <v>3110.3732790422237</v>
      </c>
      <c r="W1141" s="34">
        <v>53189.432442042227</v>
      </c>
      <c r="X1141" s="34">
        <v>367.90948500006925</v>
      </c>
      <c r="Y1141" s="33">
        <v>52821.522957042158</v>
      </c>
      <c r="Z1141" s="144">
        <v>0</v>
      </c>
      <c r="AA1141" s="34">
        <v>1543.0744623143592</v>
      </c>
      <c r="AB1141" s="34">
        <v>2779.840842032304</v>
      </c>
      <c r="AC1141" s="34">
        <v>3780.87</v>
      </c>
      <c r="AD1141" s="34">
        <v>62</v>
      </c>
      <c r="AE1141" s="34">
        <v>0</v>
      </c>
      <c r="AF1141" s="34">
        <v>8165.785304346663</v>
      </c>
      <c r="AG1141" s="136">
        <v>824</v>
      </c>
      <c r="AH1141" s="34">
        <v>4811.4639999999999</v>
      </c>
      <c r="AI1141" s="34">
        <v>0</v>
      </c>
      <c r="AJ1141" s="34">
        <v>1446.8000000000002</v>
      </c>
      <c r="AK1141" s="34">
        <v>1446.8000000000002</v>
      </c>
      <c r="AL1141" s="34">
        <v>824</v>
      </c>
      <c r="AM1141" s="34">
        <v>3364.6639999999998</v>
      </c>
      <c r="AN1141" s="34">
        <v>2540.6639999999998</v>
      </c>
      <c r="AO1141" s="34">
        <v>50079.059163000005</v>
      </c>
      <c r="AP1141" s="34">
        <v>46091.595163000005</v>
      </c>
      <c r="AQ1141" s="34">
        <v>3987.4639999999999</v>
      </c>
      <c r="AR1141" s="34">
        <v>-4344</v>
      </c>
      <c r="AS1141" s="34">
        <v>0</v>
      </c>
    </row>
    <row r="1142" spans="2:45" s="1" customFormat="1" ht="12.75" x14ac:dyDescent="0.2">
      <c r="B1142" s="31" t="s">
        <v>3798</v>
      </c>
      <c r="C1142" s="32" t="s">
        <v>837</v>
      </c>
      <c r="D1142" s="31" t="s">
        <v>838</v>
      </c>
      <c r="E1142" s="31" t="s">
        <v>13</v>
      </c>
      <c r="F1142" s="31" t="s">
        <v>11</v>
      </c>
      <c r="G1142" s="31" t="s">
        <v>18</v>
      </c>
      <c r="H1142" s="31" t="s">
        <v>49</v>
      </c>
      <c r="I1142" s="31" t="s">
        <v>10</v>
      </c>
      <c r="J1142" s="31" t="s">
        <v>22</v>
      </c>
      <c r="K1142" s="31" t="s">
        <v>839</v>
      </c>
      <c r="L1142" s="33">
        <v>339</v>
      </c>
      <c r="M1142" s="150">
        <v>14104.952253999998</v>
      </c>
      <c r="N1142" s="34">
        <v>-7492</v>
      </c>
      <c r="O1142" s="34">
        <v>5606.6329979537286</v>
      </c>
      <c r="P1142" s="30">
        <v>11338.206479399998</v>
      </c>
      <c r="Q1142" s="35">
        <v>413.06599699999998</v>
      </c>
      <c r="R1142" s="36">
        <v>0</v>
      </c>
      <c r="S1142" s="36">
        <v>0</v>
      </c>
      <c r="T1142" s="36">
        <v>678</v>
      </c>
      <c r="U1142" s="37">
        <v>678.0036561171911</v>
      </c>
      <c r="V1142" s="38">
        <v>1091.0696531171911</v>
      </c>
      <c r="W1142" s="34">
        <v>12429.276132517189</v>
      </c>
      <c r="X1142" s="34">
        <v>0</v>
      </c>
      <c r="Y1142" s="33">
        <v>12429.276132517189</v>
      </c>
      <c r="Z1142" s="144">
        <v>0</v>
      </c>
      <c r="AA1142" s="34">
        <v>1103.4678585970687</v>
      </c>
      <c r="AB1142" s="34">
        <v>1600.2946140612789</v>
      </c>
      <c r="AC1142" s="34">
        <v>1485.12</v>
      </c>
      <c r="AD1142" s="34">
        <v>0</v>
      </c>
      <c r="AE1142" s="34">
        <v>0</v>
      </c>
      <c r="AF1142" s="34">
        <v>4188.882472658348</v>
      </c>
      <c r="AG1142" s="136">
        <v>63</v>
      </c>
      <c r="AH1142" s="34">
        <v>4726.2542254</v>
      </c>
      <c r="AI1142" s="34">
        <v>0</v>
      </c>
      <c r="AJ1142" s="34">
        <v>1410.4952254</v>
      </c>
      <c r="AK1142" s="34">
        <v>1410.4952254</v>
      </c>
      <c r="AL1142" s="34">
        <v>63</v>
      </c>
      <c r="AM1142" s="34">
        <v>3315.7589999999996</v>
      </c>
      <c r="AN1142" s="34">
        <v>3252.7589999999996</v>
      </c>
      <c r="AO1142" s="34">
        <v>11338.206479399998</v>
      </c>
      <c r="AP1142" s="34">
        <v>6674.952253999998</v>
      </c>
      <c r="AQ1142" s="34">
        <v>4663.2542254</v>
      </c>
      <c r="AR1142" s="34">
        <v>-7492</v>
      </c>
      <c r="AS1142" s="34">
        <v>0</v>
      </c>
    </row>
    <row r="1143" spans="2:45" s="1" customFormat="1" ht="12.75" x14ac:dyDescent="0.2">
      <c r="B1143" s="31" t="s">
        <v>3798</v>
      </c>
      <c r="C1143" s="32" t="s">
        <v>375</v>
      </c>
      <c r="D1143" s="31" t="s">
        <v>376</v>
      </c>
      <c r="E1143" s="31" t="s">
        <v>13</v>
      </c>
      <c r="F1143" s="31" t="s">
        <v>11</v>
      </c>
      <c r="G1143" s="31" t="s">
        <v>18</v>
      </c>
      <c r="H1143" s="31" t="s">
        <v>49</v>
      </c>
      <c r="I1143" s="31" t="s">
        <v>10</v>
      </c>
      <c r="J1143" s="31" t="s">
        <v>22</v>
      </c>
      <c r="K1143" s="31" t="s">
        <v>377</v>
      </c>
      <c r="L1143" s="33">
        <v>521</v>
      </c>
      <c r="M1143" s="150">
        <v>17607.449633</v>
      </c>
      <c r="N1143" s="34">
        <v>-11174</v>
      </c>
      <c r="O1143" s="34">
        <v>8863.4618032807102</v>
      </c>
      <c r="P1143" s="30">
        <v>9329.0955962999997</v>
      </c>
      <c r="Q1143" s="35">
        <v>762.79396699999995</v>
      </c>
      <c r="R1143" s="36">
        <v>0</v>
      </c>
      <c r="S1143" s="36">
        <v>101.62140800003903</v>
      </c>
      <c r="T1143" s="36">
        <v>940.37859199996092</v>
      </c>
      <c r="U1143" s="37">
        <v>1042.0056189883676</v>
      </c>
      <c r="V1143" s="38">
        <v>1804.7995859883677</v>
      </c>
      <c r="W1143" s="34">
        <v>11133.895182288368</v>
      </c>
      <c r="X1143" s="34">
        <v>190.54014000004099</v>
      </c>
      <c r="Y1143" s="33">
        <v>10943.355042288327</v>
      </c>
      <c r="Z1143" s="144">
        <v>0</v>
      </c>
      <c r="AA1143" s="34">
        <v>264.49212092934829</v>
      </c>
      <c r="AB1143" s="34">
        <v>2955.7180848073322</v>
      </c>
      <c r="AC1143" s="34">
        <v>6486.2</v>
      </c>
      <c r="AD1143" s="34">
        <v>291.52811519999995</v>
      </c>
      <c r="AE1143" s="34">
        <v>0</v>
      </c>
      <c r="AF1143" s="34">
        <v>9997.9383209366806</v>
      </c>
      <c r="AG1143" s="136">
        <v>473</v>
      </c>
      <c r="AH1143" s="34">
        <v>6856.6459632999995</v>
      </c>
      <c r="AI1143" s="34">
        <v>0</v>
      </c>
      <c r="AJ1143" s="34">
        <v>1760.7449633000001</v>
      </c>
      <c r="AK1143" s="34">
        <v>1760.7449633000001</v>
      </c>
      <c r="AL1143" s="34">
        <v>473</v>
      </c>
      <c r="AM1143" s="34">
        <v>5095.9009999999989</v>
      </c>
      <c r="AN1143" s="34">
        <v>4622.9009999999989</v>
      </c>
      <c r="AO1143" s="34">
        <v>9329.0955962999997</v>
      </c>
      <c r="AP1143" s="34">
        <v>2945.4496330000011</v>
      </c>
      <c r="AQ1143" s="34">
        <v>6383.6459632999995</v>
      </c>
      <c r="AR1143" s="34">
        <v>-11174</v>
      </c>
      <c r="AS1143" s="34">
        <v>0</v>
      </c>
    </row>
    <row r="1144" spans="2:45" s="1" customFormat="1" ht="12.75" x14ac:dyDescent="0.2">
      <c r="B1144" s="31" t="s">
        <v>3798</v>
      </c>
      <c r="C1144" s="32" t="s">
        <v>2243</v>
      </c>
      <c r="D1144" s="31" t="s">
        <v>2244</v>
      </c>
      <c r="E1144" s="31" t="s">
        <v>13</v>
      </c>
      <c r="F1144" s="31" t="s">
        <v>11</v>
      </c>
      <c r="G1144" s="31" t="s">
        <v>18</v>
      </c>
      <c r="H1144" s="31" t="s">
        <v>49</v>
      </c>
      <c r="I1144" s="31" t="s">
        <v>10</v>
      </c>
      <c r="J1144" s="31" t="s">
        <v>22</v>
      </c>
      <c r="K1144" s="31" t="s">
        <v>2245</v>
      </c>
      <c r="L1144" s="33">
        <v>809</v>
      </c>
      <c r="M1144" s="150">
        <v>35208.013258999999</v>
      </c>
      <c r="N1144" s="34">
        <v>-31873</v>
      </c>
      <c r="O1144" s="34">
        <v>16541.28669458492</v>
      </c>
      <c r="P1144" s="30">
        <v>5390.9422589999976</v>
      </c>
      <c r="Q1144" s="35">
        <v>1649.3907549999999</v>
      </c>
      <c r="R1144" s="36">
        <v>0</v>
      </c>
      <c r="S1144" s="36">
        <v>1568.5401862863168</v>
      </c>
      <c r="T1144" s="36">
        <v>9009.3821531192807</v>
      </c>
      <c r="U1144" s="37">
        <v>10577.979380885998</v>
      </c>
      <c r="V1144" s="38">
        <v>12227.370135885998</v>
      </c>
      <c r="W1144" s="34">
        <v>17618.312394885994</v>
      </c>
      <c r="X1144" s="34">
        <v>13814.439192871236</v>
      </c>
      <c r="Y1144" s="33">
        <v>3803.8732020147581</v>
      </c>
      <c r="Z1144" s="144">
        <v>0</v>
      </c>
      <c r="AA1144" s="34">
        <v>2831.4814501893343</v>
      </c>
      <c r="AB1144" s="34">
        <v>9614.6702747036106</v>
      </c>
      <c r="AC1144" s="34">
        <v>3391.1</v>
      </c>
      <c r="AD1144" s="34">
        <v>318</v>
      </c>
      <c r="AE1144" s="34">
        <v>0</v>
      </c>
      <c r="AF1144" s="34">
        <v>16155.251724892945</v>
      </c>
      <c r="AG1144" s="136">
        <v>0</v>
      </c>
      <c r="AH1144" s="34">
        <v>8846.9289999999983</v>
      </c>
      <c r="AI1144" s="34">
        <v>0</v>
      </c>
      <c r="AJ1144" s="34">
        <v>934.1</v>
      </c>
      <c r="AK1144" s="34">
        <v>934.1</v>
      </c>
      <c r="AL1144" s="34">
        <v>0</v>
      </c>
      <c r="AM1144" s="34">
        <v>7912.8289999999988</v>
      </c>
      <c r="AN1144" s="34">
        <v>7912.8289999999988</v>
      </c>
      <c r="AO1144" s="34">
        <v>5390.9422589999976</v>
      </c>
      <c r="AP1144" s="34">
        <v>-3455.9867410000024</v>
      </c>
      <c r="AQ1144" s="34">
        <v>8846.9289999999983</v>
      </c>
      <c r="AR1144" s="34">
        <v>-31873</v>
      </c>
      <c r="AS1144" s="34">
        <v>0</v>
      </c>
    </row>
    <row r="1145" spans="2:45" s="1" customFormat="1" ht="12.75" x14ac:dyDescent="0.2">
      <c r="B1145" s="31" t="s">
        <v>3798</v>
      </c>
      <c r="C1145" s="32" t="s">
        <v>2069</v>
      </c>
      <c r="D1145" s="31" t="s">
        <v>2070</v>
      </c>
      <c r="E1145" s="31" t="s">
        <v>13</v>
      </c>
      <c r="F1145" s="31" t="s">
        <v>11</v>
      </c>
      <c r="G1145" s="31" t="s">
        <v>18</v>
      </c>
      <c r="H1145" s="31" t="s">
        <v>49</v>
      </c>
      <c r="I1145" s="31" t="s">
        <v>10</v>
      </c>
      <c r="J1145" s="31" t="s">
        <v>22</v>
      </c>
      <c r="K1145" s="31" t="s">
        <v>2071</v>
      </c>
      <c r="L1145" s="33">
        <v>535</v>
      </c>
      <c r="M1145" s="150">
        <v>31287.166988999998</v>
      </c>
      <c r="N1145" s="34">
        <v>-758</v>
      </c>
      <c r="O1145" s="34">
        <v>0</v>
      </c>
      <c r="P1145" s="30">
        <v>38890.718687899993</v>
      </c>
      <c r="Q1145" s="35">
        <v>2728.4948300000001</v>
      </c>
      <c r="R1145" s="36">
        <v>0</v>
      </c>
      <c r="S1145" s="36">
        <v>0</v>
      </c>
      <c r="T1145" s="36">
        <v>1070</v>
      </c>
      <c r="U1145" s="37">
        <v>1070.0057699784581</v>
      </c>
      <c r="V1145" s="38">
        <v>3798.500599978458</v>
      </c>
      <c r="W1145" s="34">
        <v>42689.219287878448</v>
      </c>
      <c r="X1145" s="34">
        <v>-7.2759600000000004E-12</v>
      </c>
      <c r="Y1145" s="33">
        <v>42689.219287878455</v>
      </c>
      <c r="Z1145" s="144">
        <v>0</v>
      </c>
      <c r="AA1145" s="34">
        <v>187.03556315861272</v>
      </c>
      <c r="AB1145" s="34">
        <v>3104.4553961860784</v>
      </c>
      <c r="AC1145" s="34">
        <v>2863.28</v>
      </c>
      <c r="AD1145" s="34">
        <v>394</v>
      </c>
      <c r="AE1145" s="34">
        <v>0</v>
      </c>
      <c r="AF1145" s="34">
        <v>6548.7709593446907</v>
      </c>
      <c r="AG1145" s="136">
        <v>0</v>
      </c>
      <c r="AH1145" s="34">
        <v>8361.5516988999989</v>
      </c>
      <c r="AI1145" s="34">
        <v>0</v>
      </c>
      <c r="AJ1145" s="34">
        <v>3128.7166988999998</v>
      </c>
      <c r="AK1145" s="34">
        <v>3128.7166988999998</v>
      </c>
      <c r="AL1145" s="34">
        <v>0</v>
      </c>
      <c r="AM1145" s="34">
        <v>5232.8349999999991</v>
      </c>
      <c r="AN1145" s="34">
        <v>5232.8349999999991</v>
      </c>
      <c r="AO1145" s="34">
        <v>38890.718687899993</v>
      </c>
      <c r="AP1145" s="34">
        <v>30529.166988999998</v>
      </c>
      <c r="AQ1145" s="34">
        <v>8361.5516989000025</v>
      </c>
      <c r="AR1145" s="34">
        <v>-758</v>
      </c>
      <c r="AS1145" s="34">
        <v>0</v>
      </c>
    </row>
    <row r="1146" spans="2:45" s="1" customFormat="1" ht="12.75" x14ac:dyDescent="0.2">
      <c r="B1146" s="31" t="s">
        <v>3798</v>
      </c>
      <c r="C1146" s="32" t="s">
        <v>3494</v>
      </c>
      <c r="D1146" s="31" t="s">
        <v>3495</v>
      </c>
      <c r="E1146" s="31" t="s">
        <v>13</v>
      </c>
      <c r="F1146" s="31" t="s">
        <v>11</v>
      </c>
      <c r="G1146" s="31" t="s">
        <v>18</v>
      </c>
      <c r="H1146" s="31" t="s">
        <v>49</v>
      </c>
      <c r="I1146" s="31" t="s">
        <v>10</v>
      </c>
      <c r="J1146" s="31" t="s">
        <v>12</v>
      </c>
      <c r="K1146" s="31" t="s">
        <v>3496</v>
      </c>
      <c r="L1146" s="33">
        <v>4227</v>
      </c>
      <c r="M1146" s="150">
        <v>166817.71743700001</v>
      </c>
      <c r="N1146" s="34">
        <v>-36516.089999999997</v>
      </c>
      <c r="O1146" s="34">
        <v>17096.815408228493</v>
      </c>
      <c r="P1146" s="30">
        <v>180868.72743700002</v>
      </c>
      <c r="Q1146" s="35">
        <v>6008.8840300000002</v>
      </c>
      <c r="R1146" s="36">
        <v>0</v>
      </c>
      <c r="S1146" s="36">
        <v>3067.8253680011785</v>
      </c>
      <c r="T1146" s="36">
        <v>5386.1746319988215</v>
      </c>
      <c r="U1146" s="37">
        <v>8454.0455882223232</v>
      </c>
      <c r="V1146" s="38">
        <v>14462.929618222322</v>
      </c>
      <c r="W1146" s="34">
        <v>195331.65705522234</v>
      </c>
      <c r="X1146" s="34">
        <v>5752.1725650011504</v>
      </c>
      <c r="Y1146" s="33">
        <v>189579.48449022119</v>
      </c>
      <c r="Z1146" s="144">
        <v>0</v>
      </c>
      <c r="AA1146" s="34">
        <v>10551.806092342855</v>
      </c>
      <c r="AB1146" s="34">
        <v>28684.245929366145</v>
      </c>
      <c r="AC1146" s="34">
        <v>17718.37</v>
      </c>
      <c r="AD1146" s="34">
        <v>6528.2045618207994</v>
      </c>
      <c r="AE1146" s="34">
        <v>1045.29</v>
      </c>
      <c r="AF1146" s="34">
        <v>64527.916583529804</v>
      </c>
      <c r="AG1146" s="136">
        <v>50004</v>
      </c>
      <c r="AH1146" s="34">
        <v>57544.1</v>
      </c>
      <c r="AI1146" s="34">
        <v>0</v>
      </c>
      <c r="AJ1146" s="34">
        <v>7540.1</v>
      </c>
      <c r="AK1146" s="34">
        <v>7540.1</v>
      </c>
      <c r="AL1146" s="34">
        <v>50004</v>
      </c>
      <c r="AM1146" s="34">
        <v>50004</v>
      </c>
      <c r="AN1146" s="34">
        <v>0</v>
      </c>
      <c r="AO1146" s="34">
        <v>180868.72743700002</v>
      </c>
      <c r="AP1146" s="34">
        <v>173328.62743700002</v>
      </c>
      <c r="AQ1146" s="34">
        <v>7540.1000000000058</v>
      </c>
      <c r="AR1146" s="34">
        <v>-36516.089999999997</v>
      </c>
      <c r="AS1146" s="34">
        <v>0</v>
      </c>
    </row>
    <row r="1147" spans="2:45" s="1" customFormat="1" ht="12.75" x14ac:dyDescent="0.2">
      <c r="B1147" s="31" t="s">
        <v>3798</v>
      </c>
      <c r="C1147" s="32" t="s">
        <v>576</v>
      </c>
      <c r="D1147" s="31" t="s">
        <v>577</v>
      </c>
      <c r="E1147" s="31" t="s">
        <v>13</v>
      </c>
      <c r="F1147" s="31" t="s">
        <v>11</v>
      </c>
      <c r="G1147" s="31" t="s">
        <v>18</v>
      </c>
      <c r="H1147" s="31" t="s">
        <v>49</v>
      </c>
      <c r="I1147" s="31" t="s">
        <v>10</v>
      </c>
      <c r="J1147" s="31" t="s">
        <v>22</v>
      </c>
      <c r="K1147" s="31" t="s">
        <v>578</v>
      </c>
      <c r="L1147" s="33">
        <v>817</v>
      </c>
      <c r="M1147" s="150">
        <v>24561.828282000002</v>
      </c>
      <c r="N1147" s="34">
        <v>-13148</v>
      </c>
      <c r="O1147" s="34">
        <v>4597.8836103937392</v>
      </c>
      <c r="P1147" s="30">
        <v>25932.328282000002</v>
      </c>
      <c r="Q1147" s="35">
        <v>1385.374515</v>
      </c>
      <c r="R1147" s="36">
        <v>0</v>
      </c>
      <c r="S1147" s="36">
        <v>1044.9851440004013</v>
      </c>
      <c r="T1147" s="36">
        <v>589.01485599959869</v>
      </c>
      <c r="U1147" s="37">
        <v>1634.0088113502809</v>
      </c>
      <c r="V1147" s="38">
        <v>3019.3833263502811</v>
      </c>
      <c r="W1147" s="34">
        <v>28951.711608350284</v>
      </c>
      <c r="X1147" s="34">
        <v>1959.3471450004035</v>
      </c>
      <c r="Y1147" s="33">
        <v>26992.364463349881</v>
      </c>
      <c r="Z1147" s="144">
        <v>0</v>
      </c>
      <c r="AA1147" s="34">
        <v>852.62940666252393</v>
      </c>
      <c r="AB1147" s="34">
        <v>6654.6857545450475</v>
      </c>
      <c r="AC1147" s="34">
        <v>3424.63</v>
      </c>
      <c r="AD1147" s="34">
        <v>342.5</v>
      </c>
      <c r="AE1147" s="34">
        <v>0</v>
      </c>
      <c r="AF1147" s="34">
        <v>11274.445161207572</v>
      </c>
      <c r="AG1147" s="136">
        <v>18030</v>
      </c>
      <c r="AH1147" s="34">
        <v>19830.5</v>
      </c>
      <c r="AI1147" s="34">
        <v>0</v>
      </c>
      <c r="AJ1147" s="34">
        <v>1800.5</v>
      </c>
      <c r="AK1147" s="34">
        <v>1800.5</v>
      </c>
      <c r="AL1147" s="34">
        <v>18030</v>
      </c>
      <c r="AM1147" s="34">
        <v>18030</v>
      </c>
      <c r="AN1147" s="34">
        <v>0</v>
      </c>
      <c r="AO1147" s="34">
        <v>25932.328282000002</v>
      </c>
      <c r="AP1147" s="34">
        <v>24131.828282000002</v>
      </c>
      <c r="AQ1147" s="34">
        <v>1800.5</v>
      </c>
      <c r="AR1147" s="34">
        <v>-13148</v>
      </c>
      <c r="AS1147" s="34">
        <v>0</v>
      </c>
    </row>
    <row r="1148" spans="2:45" s="1" customFormat="1" ht="12.75" x14ac:dyDescent="0.2">
      <c r="B1148" s="31" t="s">
        <v>3798</v>
      </c>
      <c r="C1148" s="32" t="s">
        <v>3719</v>
      </c>
      <c r="D1148" s="31" t="s">
        <v>3720</v>
      </c>
      <c r="E1148" s="31" t="s">
        <v>13</v>
      </c>
      <c r="F1148" s="31" t="s">
        <v>11</v>
      </c>
      <c r="G1148" s="31" t="s">
        <v>18</v>
      </c>
      <c r="H1148" s="31" t="s">
        <v>49</v>
      </c>
      <c r="I1148" s="31" t="s">
        <v>10</v>
      </c>
      <c r="J1148" s="31" t="s">
        <v>22</v>
      </c>
      <c r="K1148" s="31" t="s">
        <v>3721</v>
      </c>
      <c r="L1148" s="33">
        <v>96</v>
      </c>
      <c r="M1148" s="150">
        <v>9372.1912130000019</v>
      </c>
      <c r="N1148" s="34">
        <v>14624</v>
      </c>
      <c r="O1148" s="34">
        <v>0</v>
      </c>
      <c r="P1148" s="30">
        <v>21715.167213000001</v>
      </c>
      <c r="Q1148" s="35">
        <v>0</v>
      </c>
      <c r="R1148" s="36">
        <v>0</v>
      </c>
      <c r="S1148" s="36">
        <v>103.67106742861122</v>
      </c>
      <c r="T1148" s="36">
        <v>88.328932571388776</v>
      </c>
      <c r="U1148" s="37">
        <v>0</v>
      </c>
      <c r="V1148" s="38">
        <v>0</v>
      </c>
      <c r="W1148" s="34">
        <v>21715.167213000001</v>
      </c>
      <c r="X1148" s="34">
        <v>103.67106742861142</v>
      </c>
      <c r="Y1148" s="33">
        <v>21611.496145571389</v>
      </c>
      <c r="Z1148" s="144">
        <v>0</v>
      </c>
      <c r="AA1148" s="34">
        <v>2425.1671835890947</v>
      </c>
      <c r="AB1148" s="34">
        <v>2525.5946638670744</v>
      </c>
      <c r="AC1148" s="34">
        <v>933.8</v>
      </c>
      <c r="AD1148" s="34">
        <v>281.5</v>
      </c>
      <c r="AE1148" s="34">
        <v>0</v>
      </c>
      <c r="AF1148" s="34">
        <v>6166.0618474561697</v>
      </c>
      <c r="AG1148" s="136">
        <v>446</v>
      </c>
      <c r="AH1148" s="34">
        <v>938.97599999999989</v>
      </c>
      <c r="AI1148" s="34">
        <v>0</v>
      </c>
      <c r="AJ1148" s="34">
        <v>0</v>
      </c>
      <c r="AK1148" s="34">
        <v>0</v>
      </c>
      <c r="AL1148" s="34">
        <v>446</v>
      </c>
      <c r="AM1148" s="34">
        <v>938.97599999999989</v>
      </c>
      <c r="AN1148" s="34">
        <v>492.97599999999989</v>
      </c>
      <c r="AO1148" s="34">
        <v>21715.167213000001</v>
      </c>
      <c r="AP1148" s="34">
        <v>21222.191213000002</v>
      </c>
      <c r="AQ1148" s="34">
        <v>492.97599999999875</v>
      </c>
      <c r="AR1148" s="34">
        <v>12909</v>
      </c>
      <c r="AS1148" s="34">
        <v>1715</v>
      </c>
    </row>
    <row r="1149" spans="2:45" s="1" customFormat="1" ht="12.75" x14ac:dyDescent="0.2">
      <c r="B1149" s="31" t="s">
        <v>3798</v>
      </c>
      <c r="C1149" s="32" t="s">
        <v>1467</v>
      </c>
      <c r="D1149" s="31" t="s">
        <v>1468</v>
      </c>
      <c r="E1149" s="31" t="s">
        <v>13</v>
      </c>
      <c r="F1149" s="31" t="s">
        <v>11</v>
      </c>
      <c r="G1149" s="31" t="s">
        <v>18</v>
      </c>
      <c r="H1149" s="31" t="s">
        <v>49</v>
      </c>
      <c r="I1149" s="31" t="s">
        <v>10</v>
      </c>
      <c r="J1149" s="31" t="s">
        <v>12</v>
      </c>
      <c r="K1149" s="31" t="s">
        <v>1469</v>
      </c>
      <c r="L1149" s="33">
        <v>1362</v>
      </c>
      <c r="M1149" s="150">
        <v>29330.417316999999</v>
      </c>
      <c r="N1149" s="34">
        <v>-42354</v>
      </c>
      <c r="O1149" s="34">
        <v>5472.5164380167644</v>
      </c>
      <c r="P1149" s="30">
        <v>-11905.202683000003</v>
      </c>
      <c r="Q1149" s="35">
        <v>1931.091527</v>
      </c>
      <c r="R1149" s="36">
        <v>11905.202683000003</v>
      </c>
      <c r="S1149" s="36">
        <v>452.97200228588827</v>
      </c>
      <c r="T1149" s="36">
        <v>2699.1170498857173</v>
      </c>
      <c r="U1149" s="37">
        <v>15057.372931665956</v>
      </c>
      <c r="V1149" s="38">
        <v>16988.464458665956</v>
      </c>
      <c r="W1149" s="34">
        <v>16988.464458665956</v>
      </c>
      <c r="X1149" s="34">
        <v>4787.0979173026535</v>
      </c>
      <c r="Y1149" s="33">
        <v>12201.366541363303</v>
      </c>
      <c r="Z1149" s="144">
        <v>0</v>
      </c>
      <c r="AA1149" s="34">
        <v>1609.2111143960947</v>
      </c>
      <c r="AB1149" s="34">
        <v>8664.7250061650084</v>
      </c>
      <c r="AC1149" s="34">
        <v>7461.2999999999993</v>
      </c>
      <c r="AD1149" s="34">
        <v>3964.5056456000002</v>
      </c>
      <c r="AE1149" s="34">
        <v>0</v>
      </c>
      <c r="AF1149" s="34">
        <v>21699.741766161103</v>
      </c>
      <c r="AG1149" s="136">
        <v>0</v>
      </c>
      <c r="AH1149" s="34">
        <v>17838.379999999997</v>
      </c>
      <c r="AI1149" s="34">
        <v>0</v>
      </c>
      <c r="AJ1149" s="34">
        <v>2597.6000000000004</v>
      </c>
      <c r="AK1149" s="34">
        <v>2597.6000000000004</v>
      </c>
      <c r="AL1149" s="34">
        <v>0</v>
      </c>
      <c r="AM1149" s="34">
        <v>15240.779999999999</v>
      </c>
      <c r="AN1149" s="34">
        <v>15240.779999999999</v>
      </c>
      <c r="AO1149" s="34">
        <v>-11905.202683000003</v>
      </c>
      <c r="AP1149" s="34">
        <v>-29743.582683000001</v>
      </c>
      <c r="AQ1149" s="34">
        <v>17838.379999999997</v>
      </c>
      <c r="AR1149" s="34">
        <v>-42354</v>
      </c>
      <c r="AS1149" s="34">
        <v>0</v>
      </c>
    </row>
    <row r="1150" spans="2:45" s="1" customFormat="1" ht="12.75" x14ac:dyDescent="0.2">
      <c r="B1150" s="31" t="s">
        <v>3798</v>
      </c>
      <c r="C1150" s="32" t="s">
        <v>2345</v>
      </c>
      <c r="D1150" s="31" t="s">
        <v>2346</v>
      </c>
      <c r="E1150" s="31" t="s">
        <v>13</v>
      </c>
      <c r="F1150" s="31" t="s">
        <v>11</v>
      </c>
      <c r="G1150" s="31" t="s">
        <v>18</v>
      </c>
      <c r="H1150" s="31" t="s">
        <v>49</v>
      </c>
      <c r="I1150" s="31" t="s">
        <v>10</v>
      </c>
      <c r="J1150" s="31" t="s">
        <v>22</v>
      </c>
      <c r="K1150" s="31" t="s">
        <v>2347</v>
      </c>
      <c r="L1150" s="33">
        <v>746</v>
      </c>
      <c r="M1150" s="150">
        <v>21317.479841</v>
      </c>
      <c r="N1150" s="34">
        <v>-4917</v>
      </c>
      <c r="O1150" s="34">
        <v>905.28744010855701</v>
      </c>
      <c r="P1150" s="30">
        <v>33472.379841000002</v>
      </c>
      <c r="Q1150" s="35">
        <v>844.31355599999995</v>
      </c>
      <c r="R1150" s="36">
        <v>0</v>
      </c>
      <c r="S1150" s="36">
        <v>709.36051885741529</v>
      </c>
      <c r="T1150" s="36">
        <v>782.63948114258471</v>
      </c>
      <c r="U1150" s="37">
        <v>1492.0080456148219</v>
      </c>
      <c r="V1150" s="38">
        <v>2336.3216016148217</v>
      </c>
      <c r="W1150" s="34">
        <v>35808.701442614823</v>
      </c>
      <c r="X1150" s="34">
        <v>1330.0509728574179</v>
      </c>
      <c r="Y1150" s="33">
        <v>34478.650469757406</v>
      </c>
      <c r="Z1150" s="144">
        <v>0</v>
      </c>
      <c r="AA1150" s="34">
        <v>1917.750082421082</v>
      </c>
      <c r="AB1150" s="34">
        <v>3324.1569544124795</v>
      </c>
      <c r="AC1150" s="34">
        <v>5381.08</v>
      </c>
      <c r="AD1150" s="34">
        <v>77</v>
      </c>
      <c r="AE1150" s="34">
        <v>107.34</v>
      </c>
      <c r="AF1150" s="34">
        <v>10807.327036833562</v>
      </c>
      <c r="AG1150" s="136">
        <v>15312</v>
      </c>
      <c r="AH1150" s="34">
        <v>17309.900000000001</v>
      </c>
      <c r="AI1150" s="34">
        <v>0</v>
      </c>
      <c r="AJ1150" s="34">
        <v>1997.9</v>
      </c>
      <c r="AK1150" s="34">
        <v>1997.9</v>
      </c>
      <c r="AL1150" s="34">
        <v>15312</v>
      </c>
      <c r="AM1150" s="34">
        <v>15312</v>
      </c>
      <c r="AN1150" s="34">
        <v>0</v>
      </c>
      <c r="AO1150" s="34">
        <v>33472.379841000002</v>
      </c>
      <c r="AP1150" s="34">
        <v>31474.479841</v>
      </c>
      <c r="AQ1150" s="34">
        <v>1997.9000000000015</v>
      </c>
      <c r="AR1150" s="34">
        <v>-4917</v>
      </c>
      <c r="AS1150" s="34">
        <v>0</v>
      </c>
    </row>
    <row r="1151" spans="2:45" s="1" customFormat="1" ht="12.75" x14ac:dyDescent="0.2">
      <c r="B1151" s="31" t="s">
        <v>3798</v>
      </c>
      <c r="C1151" s="32" t="s">
        <v>2570</v>
      </c>
      <c r="D1151" s="31" t="s">
        <v>2571</v>
      </c>
      <c r="E1151" s="31" t="s">
        <v>13</v>
      </c>
      <c r="F1151" s="31" t="s">
        <v>11</v>
      </c>
      <c r="G1151" s="31" t="s">
        <v>18</v>
      </c>
      <c r="H1151" s="31" t="s">
        <v>49</v>
      </c>
      <c r="I1151" s="31" t="s">
        <v>10</v>
      </c>
      <c r="J1151" s="31" t="s">
        <v>22</v>
      </c>
      <c r="K1151" s="31" t="s">
        <v>2572</v>
      </c>
      <c r="L1151" s="33">
        <v>792</v>
      </c>
      <c r="M1151" s="150">
        <v>24807.004148</v>
      </c>
      <c r="N1151" s="34">
        <v>18121.400000000001</v>
      </c>
      <c r="O1151" s="34">
        <v>0</v>
      </c>
      <c r="P1151" s="30">
        <v>52645.556148000003</v>
      </c>
      <c r="Q1151" s="35">
        <v>734.895983</v>
      </c>
      <c r="R1151" s="36">
        <v>0</v>
      </c>
      <c r="S1151" s="36">
        <v>541.99077942877966</v>
      </c>
      <c r="T1151" s="36">
        <v>1042.0092205712203</v>
      </c>
      <c r="U1151" s="37">
        <v>1584.0085417251191</v>
      </c>
      <c r="V1151" s="38">
        <v>2318.9045247251192</v>
      </c>
      <c r="W1151" s="34">
        <v>54964.460672725123</v>
      </c>
      <c r="X1151" s="34">
        <v>1016.2327114287764</v>
      </c>
      <c r="Y1151" s="33">
        <v>53948.227961296347</v>
      </c>
      <c r="Z1151" s="144">
        <v>0</v>
      </c>
      <c r="AA1151" s="34">
        <v>374.23786344717308</v>
      </c>
      <c r="AB1151" s="34">
        <v>5074.873208147591</v>
      </c>
      <c r="AC1151" s="34">
        <v>5573.33</v>
      </c>
      <c r="AD1151" s="34">
        <v>0</v>
      </c>
      <c r="AE1151" s="34">
        <v>0</v>
      </c>
      <c r="AF1151" s="34">
        <v>11022.441071594763</v>
      </c>
      <c r="AG1151" s="136">
        <v>1823</v>
      </c>
      <c r="AH1151" s="34">
        <v>9819.1519999999982</v>
      </c>
      <c r="AI1151" s="34">
        <v>1080</v>
      </c>
      <c r="AJ1151" s="34">
        <v>2072.6</v>
      </c>
      <c r="AK1151" s="34">
        <v>992.59999999999991</v>
      </c>
      <c r="AL1151" s="34">
        <v>743</v>
      </c>
      <c r="AM1151" s="34">
        <v>7746.5519999999988</v>
      </c>
      <c r="AN1151" s="34">
        <v>7003.5519999999988</v>
      </c>
      <c r="AO1151" s="34">
        <v>52645.556148000003</v>
      </c>
      <c r="AP1151" s="34">
        <v>44649.404148000009</v>
      </c>
      <c r="AQ1151" s="34">
        <v>7996.1520000000019</v>
      </c>
      <c r="AR1151" s="34">
        <v>-18805</v>
      </c>
      <c r="AS1151" s="34">
        <v>36926.400000000001</v>
      </c>
    </row>
    <row r="1152" spans="2:45" s="1" customFormat="1" ht="12.75" x14ac:dyDescent="0.2">
      <c r="B1152" s="31" t="s">
        <v>3798</v>
      </c>
      <c r="C1152" s="32" t="s">
        <v>2786</v>
      </c>
      <c r="D1152" s="31" t="s">
        <v>2787</v>
      </c>
      <c r="E1152" s="31" t="s">
        <v>13</v>
      </c>
      <c r="F1152" s="31" t="s">
        <v>11</v>
      </c>
      <c r="G1152" s="31" t="s">
        <v>18</v>
      </c>
      <c r="H1152" s="31" t="s">
        <v>49</v>
      </c>
      <c r="I1152" s="31" t="s">
        <v>10</v>
      </c>
      <c r="J1152" s="31" t="s">
        <v>22</v>
      </c>
      <c r="K1152" s="31" t="s">
        <v>2788</v>
      </c>
      <c r="L1152" s="33">
        <v>211</v>
      </c>
      <c r="M1152" s="150">
        <v>6847.1397390000002</v>
      </c>
      <c r="N1152" s="34">
        <v>2185</v>
      </c>
      <c r="O1152" s="34">
        <v>0</v>
      </c>
      <c r="P1152" s="30">
        <v>9088.9307389999994</v>
      </c>
      <c r="Q1152" s="35">
        <v>0</v>
      </c>
      <c r="R1152" s="36">
        <v>0</v>
      </c>
      <c r="S1152" s="36">
        <v>138.27211200005308</v>
      </c>
      <c r="T1152" s="36">
        <v>283.72788799994692</v>
      </c>
      <c r="U1152" s="37">
        <v>422.00227563636383</v>
      </c>
      <c r="V1152" s="38">
        <v>422.00227563636383</v>
      </c>
      <c r="W1152" s="34">
        <v>9510.9330146363627</v>
      </c>
      <c r="X1152" s="34">
        <v>138.27211200005331</v>
      </c>
      <c r="Y1152" s="33">
        <v>9372.6609026363094</v>
      </c>
      <c r="Z1152" s="144">
        <v>0</v>
      </c>
      <c r="AA1152" s="34">
        <v>0</v>
      </c>
      <c r="AB1152" s="34">
        <v>1122.2472861589679</v>
      </c>
      <c r="AC1152" s="34">
        <v>884.45</v>
      </c>
      <c r="AD1152" s="34">
        <v>0</v>
      </c>
      <c r="AE1152" s="34">
        <v>0</v>
      </c>
      <c r="AF1152" s="34">
        <v>2006.6972861589679</v>
      </c>
      <c r="AG1152" s="136">
        <v>0</v>
      </c>
      <c r="AH1152" s="34">
        <v>2063.7909999999997</v>
      </c>
      <c r="AI1152" s="34">
        <v>0</v>
      </c>
      <c r="AJ1152" s="34">
        <v>0</v>
      </c>
      <c r="AK1152" s="34">
        <v>0</v>
      </c>
      <c r="AL1152" s="34">
        <v>0</v>
      </c>
      <c r="AM1152" s="34">
        <v>2063.7909999999997</v>
      </c>
      <c r="AN1152" s="34">
        <v>2063.7909999999997</v>
      </c>
      <c r="AO1152" s="34">
        <v>9088.9307389999994</v>
      </c>
      <c r="AP1152" s="34">
        <v>7025.1397390000002</v>
      </c>
      <c r="AQ1152" s="34">
        <v>2063.7909999999993</v>
      </c>
      <c r="AR1152" s="34">
        <v>2185</v>
      </c>
      <c r="AS1152" s="34">
        <v>0</v>
      </c>
    </row>
    <row r="1153" spans="2:45" s="1" customFormat="1" ht="12.75" x14ac:dyDescent="0.2">
      <c r="B1153" s="31" t="s">
        <v>3798</v>
      </c>
      <c r="C1153" s="32" t="s">
        <v>3644</v>
      </c>
      <c r="D1153" s="31" t="s">
        <v>3645</v>
      </c>
      <c r="E1153" s="31" t="s">
        <v>13</v>
      </c>
      <c r="F1153" s="31" t="s">
        <v>11</v>
      </c>
      <c r="G1153" s="31" t="s">
        <v>18</v>
      </c>
      <c r="H1153" s="31" t="s">
        <v>49</v>
      </c>
      <c r="I1153" s="31" t="s">
        <v>10</v>
      </c>
      <c r="J1153" s="31" t="s">
        <v>12</v>
      </c>
      <c r="K1153" s="31" t="s">
        <v>3646</v>
      </c>
      <c r="L1153" s="33">
        <v>1145</v>
      </c>
      <c r="M1153" s="150">
        <v>28476.691547000002</v>
      </c>
      <c r="N1153" s="34">
        <v>-20755</v>
      </c>
      <c r="O1153" s="34">
        <v>14668.010234812549</v>
      </c>
      <c r="P1153" s="30">
        <v>21176.650701700004</v>
      </c>
      <c r="Q1153" s="35">
        <v>1890.067029</v>
      </c>
      <c r="R1153" s="36">
        <v>0</v>
      </c>
      <c r="S1153" s="36">
        <v>1411.4047234291136</v>
      </c>
      <c r="T1153" s="36">
        <v>878.59527657088643</v>
      </c>
      <c r="U1153" s="37">
        <v>2290.0123488324011</v>
      </c>
      <c r="V1153" s="38">
        <v>4180.0793778324014</v>
      </c>
      <c r="W1153" s="34">
        <v>25356.730079532404</v>
      </c>
      <c r="X1153" s="34">
        <v>2646.3838564291145</v>
      </c>
      <c r="Y1153" s="33">
        <v>22710.34622310329</v>
      </c>
      <c r="Z1153" s="144">
        <v>0</v>
      </c>
      <c r="AA1153" s="34">
        <v>2324.8038775567807</v>
      </c>
      <c r="AB1153" s="34">
        <v>5260.951760030589</v>
      </c>
      <c r="AC1153" s="34">
        <v>4799.51</v>
      </c>
      <c r="AD1153" s="34">
        <v>1640.0439567999999</v>
      </c>
      <c r="AE1153" s="34">
        <v>0</v>
      </c>
      <c r="AF1153" s="34">
        <v>14025.30959438737</v>
      </c>
      <c r="AG1153" s="136">
        <v>11272</v>
      </c>
      <c r="AH1153" s="34">
        <v>15660.2191547</v>
      </c>
      <c r="AI1153" s="34">
        <v>0</v>
      </c>
      <c r="AJ1153" s="34">
        <v>2847.6691547000005</v>
      </c>
      <c r="AK1153" s="34">
        <v>2847.6691547000005</v>
      </c>
      <c r="AL1153" s="34">
        <v>11272</v>
      </c>
      <c r="AM1153" s="34">
        <v>12812.55</v>
      </c>
      <c r="AN1153" s="34">
        <v>1540.5499999999993</v>
      </c>
      <c r="AO1153" s="34">
        <v>21176.650701700004</v>
      </c>
      <c r="AP1153" s="34">
        <v>16788.431547000004</v>
      </c>
      <c r="AQ1153" s="34">
        <v>4388.2191547000002</v>
      </c>
      <c r="AR1153" s="34">
        <v>-20755</v>
      </c>
      <c r="AS1153" s="34">
        <v>0</v>
      </c>
    </row>
    <row r="1154" spans="2:45" s="1" customFormat="1" ht="12.75" x14ac:dyDescent="0.2">
      <c r="B1154" s="31" t="s">
        <v>3798</v>
      </c>
      <c r="C1154" s="32" t="s">
        <v>3425</v>
      </c>
      <c r="D1154" s="31" t="s">
        <v>3426</v>
      </c>
      <c r="E1154" s="31" t="s">
        <v>13</v>
      </c>
      <c r="F1154" s="31" t="s">
        <v>11</v>
      </c>
      <c r="G1154" s="31" t="s">
        <v>18</v>
      </c>
      <c r="H1154" s="31" t="s">
        <v>49</v>
      </c>
      <c r="I1154" s="31" t="s">
        <v>10</v>
      </c>
      <c r="J1154" s="31" t="s">
        <v>22</v>
      </c>
      <c r="K1154" s="31" t="s">
        <v>3427</v>
      </c>
      <c r="L1154" s="33">
        <v>281</v>
      </c>
      <c r="M1154" s="150">
        <v>14976.825848999997</v>
      </c>
      <c r="N1154" s="34">
        <v>5124</v>
      </c>
      <c r="O1154" s="34">
        <v>0</v>
      </c>
      <c r="P1154" s="30">
        <v>22790.286848999996</v>
      </c>
      <c r="Q1154" s="35">
        <v>0</v>
      </c>
      <c r="R1154" s="36">
        <v>0</v>
      </c>
      <c r="S1154" s="36">
        <v>181.83128000006985</v>
      </c>
      <c r="T1154" s="36">
        <v>380.16871999993015</v>
      </c>
      <c r="U1154" s="37">
        <v>562.00303058681629</v>
      </c>
      <c r="V1154" s="38">
        <v>562.00303058681629</v>
      </c>
      <c r="W1154" s="34">
        <v>23352.289879586813</v>
      </c>
      <c r="X1154" s="34">
        <v>181.83128000007127</v>
      </c>
      <c r="Y1154" s="33">
        <v>23170.458599586742</v>
      </c>
      <c r="Z1154" s="144">
        <v>0</v>
      </c>
      <c r="AA1154" s="34">
        <v>948.33020276704474</v>
      </c>
      <c r="AB1154" s="34">
        <v>1197.6130324192527</v>
      </c>
      <c r="AC1154" s="34">
        <v>1177.8699999999999</v>
      </c>
      <c r="AD1154" s="34">
        <v>236</v>
      </c>
      <c r="AE1154" s="34">
        <v>0</v>
      </c>
      <c r="AF1154" s="34">
        <v>3559.8132351862973</v>
      </c>
      <c r="AG1154" s="136">
        <v>0</v>
      </c>
      <c r="AH1154" s="34">
        <v>2748.4609999999998</v>
      </c>
      <c r="AI1154" s="34">
        <v>0</v>
      </c>
      <c r="AJ1154" s="34">
        <v>0</v>
      </c>
      <c r="AK1154" s="34">
        <v>0</v>
      </c>
      <c r="AL1154" s="34">
        <v>0</v>
      </c>
      <c r="AM1154" s="34">
        <v>2748.4609999999998</v>
      </c>
      <c r="AN1154" s="34">
        <v>2748.4609999999998</v>
      </c>
      <c r="AO1154" s="34">
        <v>22790.286848999996</v>
      </c>
      <c r="AP1154" s="34">
        <v>20041.825848999997</v>
      </c>
      <c r="AQ1154" s="34">
        <v>2748.4609999999993</v>
      </c>
      <c r="AR1154" s="34">
        <v>5124</v>
      </c>
      <c r="AS1154" s="34">
        <v>0</v>
      </c>
    </row>
    <row r="1155" spans="2:45" s="1" customFormat="1" ht="12.75" x14ac:dyDescent="0.2">
      <c r="B1155" s="31" t="s">
        <v>3798</v>
      </c>
      <c r="C1155" s="32" t="s">
        <v>2156</v>
      </c>
      <c r="D1155" s="31" t="s">
        <v>2157</v>
      </c>
      <c r="E1155" s="31" t="s">
        <v>13</v>
      </c>
      <c r="F1155" s="31" t="s">
        <v>11</v>
      </c>
      <c r="G1155" s="31" t="s">
        <v>18</v>
      </c>
      <c r="H1155" s="31" t="s">
        <v>49</v>
      </c>
      <c r="I1155" s="31" t="s">
        <v>10</v>
      </c>
      <c r="J1155" s="31" t="s">
        <v>12</v>
      </c>
      <c r="K1155" s="31" t="s">
        <v>2158</v>
      </c>
      <c r="L1155" s="33">
        <v>1288</v>
      </c>
      <c r="M1155" s="150">
        <v>46445.579834000004</v>
      </c>
      <c r="N1155" s="34">
        <v>-22284</v>
      </c>
      <c r="O1155" s="34">
        <v>8851.3936397147663</v>
      </c>
      <c r="P1155" s="30">
        <v>50173.279834000001</v>
      </c>
      <c r="Q1155" s="35">
        <v>2414.2508809999999</v>
      </c>
      <c r="R1155" s="36">
        <v>0</v>
      </c>
      <c r="S1155" s="36">
        <v>1144.4528651432968</v>
      </c>
      <c r="T1155" s="36">
        <v>1431.5471348567032</v>
      </c>
      <c r="U1155" s="37">
        <v>2576.0138910883252</v>
      </c>
      <c r="V1155" s="38">
        <v>4990.2647720883251</v>
      </c>
      <c r="W1155" s="34">
        <v>55163.544606088326</v>
      </c>
      <c r="X1155" s="34">
        <v>2145.8491221432996</v>
      </c>
      <c r="Y1155" s="33">
        <v>53017.695483945026</v>
      </c>
      <c r="Z1155" s="144">
        <v>0</v>
      </c>
      <c r="AA1155" s="34">
        <v>1235.2587974035534</v>
      </c>
      <c r="AB1155" s="34">
        <v>6736.7649791513095</v>
      </c>
      <c r="AC1155" s="34">
        <v>5398.93</v>
      </c>
      <c r="AD1155" s="34">
        <v>1788.2850000000001</v>
      </c>
      <c r="AE1155" s="34">
        <v>0</v>
      </c>
      <c r="AF1155" s="34">
        <v>15159.238776554863</v>
      </c>
      <c r="AG1155" s="136">
        <v>27557</v>
      </c>
      <c r="AH1155" s="34">
        <v>28533.7</v>
      </c>
      <c r="AI1155" s="34">
        <v>0</v>
      </c>
      <c r="AJ1155" s="34">
        <v>976.7</v>
      </c>
      <c r="AK1155" s="34">
        <v>976.7</v>
      </c>
      <c r="AL1155" s="34">
        <v>27557</v>
      </c>
      <c r="AM1155" s="34">
        <v>27557</v>
      </c>
      <c r="AN1155" s="34">
        <v>0</v>
      </c>
      <c r="AO1155" s="34">
        <v>50173.279834000001</v>
      </c>
      <c r="AP1155" s="34">
        <v>49196.579834000004</v>
      </c>
      <c r="AQ1155" s="34">
        <v>976.69999999999709</v>
      </c>
      <c r="AR1155" s="34">
        <v>-22284</v>
      </c>
      <c r="AS1155" s="34">
        <v>0</v>
      </c>
    </row>
    <row r="1156" spans="2:45" s="1" customFormat="1" ht="12.75" x14ac:dyDescent="0.2">
      <c r="B1156" s="31" t="s">
        <v>3798</v>
      </c>
      <c r="C1156" s="32" t="s">
        <v>3737</v>
      </c>
      <c r="D1156" s="31" t="s">
        <v>3738</v>
      </c>
      <c r="E1156" s="31" t="s">
        <v>13</v>
      </c>
      <c r="F1156" s="31" t="s">
        <v>11</v>
      </c>
      <c r="G1156" s="31" t="s">
        <v>18</v>
      </c>
      <c r="H1156" s="31" t="s">
        <v>49</v>
      </c>
      <c r="I1156" s="31" t="s">
        <v>10</v>
      </c>
      <c r="J1156" s="31" t="s">
        <v>22</v>
      </c>
      <c r="K1156" s="31" t="s">
        <v>3739</v>
      </c>
      <c r="L1156" s="33">
        <v>139</v>
      </c>
      <c r="M1156" s="150">
        <v>12259.738788999999</v>
      </c>
      <c r="N1156" s="34">
        <v>-5083</v>
      </c>
      <c r="O1156" s="34">
        <v>3857.7685319890661</v>
      </c>
      <c r="P1156" s="30">
        <v>10733.638788999997</v>
      </c>
      <c r="Q1156" s="35">
        <v>376.29587099999998</v>
      </c>
      <c r="R1156" s="36">
        <v>0</v>
      </c>
      <c r="S1156" s="36">
        <v>121.5767417143324</v>
      </c>
      <c r="T1156" s="36">
        <v>156.4232582856676</v>
      </c>
      <c r="U1156" s="37">
        <v>278.00149911589847</v>
      </c>
      <c r="V1156" s="38">
        <v>654.2973701158985</v>
      </c>
      <c r="W1156" s="34">
        <v>11387.936159115896</v>
      </c>
      <c r="X1156" s="34">
        <v>227.95639071433288</v>
      </c>
      <c r="Y1156" s="33">
        <v>11159.979768401563</v>
      </c>
      <c r="Z1156" s="144">
        <v>0</v>
      </c>
      <c r="AA1156" s="34">
        <v>1696.8722153991519</v>
      </c>
      <c r="AB1156" s="34">
        <v>3585.5853626661869</v>
      </c>
      <c r="AC1156" s="34">
        <v>600</v>
      </c>
      <c r="AD1156" s="34">
        <v>0</v>
      </c>
      <c r="AE1156" s="34">
        <v>85.06</v>
      </c>
      <c r="AF1156" s="34">
        <v>5967.517578065339</v>
      </c>
      <c r="AG1156" s="136">
        <v>3575</v>
      </c>
      <c r="AH1156" s="34">
        <v>4482.8999999999996</v>
      </c>
      <c r="AI1156" s="34">
        <v>0</v>
      </c>
      <c r="AJ1156" s="34">
        <v>907.90000000000009</v>
      </c>
      <c r="AK1156" s="34">
        <v>907.90000000000009</v>
      </c>
      <c r="AL1156" s="34">
        <v>3575</v>
      </c>
      <c r="AM1156" s="34">
        <v>3575</v>
      </c>
      <c r="AN1156" s="34">
        <v>0</v>
      </c>
      <c r="AO1156" s="34">
        <v>10733.638788999997</v>
      </c>
      <c r="AP1156" s="34">
        <v>9825.7387889999973</v>
      </c>
      <c r="AQ1156" s="34">
        <v>907.89999999999964</v>
      </c>
      <c r="AR1156" s="34">
        <v>-5083</v>
      </c>
      <c r="AS1156" s="34">
        <v>0</v>
      </c>
    </row>
    <row r="1157" spans="2:45" s="1" customFormat="1" ht="12.75" x14ac:dyDescent="0.2">
      <c r="B1157" s="31" t="s">
        <v>3798</v>
      </c>
      <c r="C1157" s="32" t="s">
        <v>3509</v>
      </c>
      <c r="D1157" s="31" t="s">
        <v>3510</v>
      </c>
      <c r="E1157" s="31" t="s">
        <v>13</v>
      </c>
      <c r="F1157" s="31" t="s">
        <v>11</v>
      </c>
      <c r="G1157" s="31" t="s">
        <v>18</v>
      </c>
      <c r="H1157" s="31" t="s">
        <v>49</v>
      </c>
      <c r="I1157" s="31" t="s">
        <v>10</v>
      </c>
      <c r="J1157" s="31" t="s">
        <v>22</v>
      </c>
      <c r="K1157" s="31" t="s">
        <v>3511</v>
      </c>
      <c r="L1157" s="33">
        <v>185</v>
      </c>
      <c r="M1157" s="150">
        <v>22487.227890999999</v>
      </c>
      <c r="N1157" s="34">
        <v>-6951.4</v>
      </c>
      <c r="O1157" s="34">
        <v>4608.9606816314699</v>
      </c>
      <c r="P1157" s="30">
        <v>17724.712890999999</v>
      </c>
      <c r="Q1157" s="35">
        <v>205.11511200000001</v>
      </c>
      <c r="R1157" s="36">
        <v>0</v>
      </c>
      <c r="S1157" s="36">
        <v>68.907440000026469</v>
      </c>
      <c r="T1157" s="36">
        <v>301.09255999997356</v>
      </c>
      <c r="U1157" s="37">
        <v>370.00199522619579</v>
      </c>
      <c r="V1157" s="38">
        <v>575.1171072261958</v>
      </c>
      <c r="W1157" s="34">
        <v>18299.829998226196</v>
      </c>
      <c r="X1157" s="34">
        <v>129.20145000002958</v>
      </c>
      <c r="Y1157" s="33">
        <v>18170.628548226166</v>
      </c>
      <c r="Z1157" s="144">
        <v>0</v>
      </c>
      <c r="AA1157" s="34">
        <v>2042.72206569636</v>
      </c>
      <c r="AB1157" s="34">
        <v>3213.9129005322661</v>
      </c>
      <c r="AC1157" s="34">
        <v>1842.67</v>
      </c>
      <c r="AD1157" s="34">
        <v>921.23798762499985</v>
      </c>
      <c r="AE1157" s="34">
        <v>947.07</v>
      </c>
      <c r="AF1157" s="34">
        <v>8967.6129538536261</v>
      </c>
      <c r="AG1157" s="136">
        <v>548</v>
      </c>
      <c r="AH1157" s="34">
        <v>2188.8849999999998</v>
      </c>
      <c r="AI1157" s="34">
        <v>48</v>
      </c>
      <c r="AJ1157" s="34">
        <v>379.40000000000003</v>
      </c>
      <c r="AK1157" s="34">
        <v>331.40000000000003</v>
      </c>
      <c r="AL1157" s="34">
        <v>500</v>
      </c>
      <c r="AM1157" s="34">
        <v>1809.4849999999997</v>
      </c>
      <c r="AN1157" s="34">
        <v>1309.4849999999997</v>
      </c>
      <c r="AO1157" s="34">
        <v>17724.712890999999</v>
      </c>
      <c r="AP1157" s="34">
        <v>16083.827890999997</v>
      </c>
      <c r="AQ1157" s="34">
        <v>1640.8849999999984</v>
      </c>
      <c r="AR1157" s="34">
        <v>-8009</v>
      </c>
      <c r="AS1157" s="34">
        <v>1057.6000000000004</v>
      </c>
    </row>
    <row r="1158" spans="2:45" s="1" customFormat="1" ht="12.75" x14ac:dyDescent="0.2">
      <c r="B1158" s="31" t="s">
        <v>3798</v>
      </c>
      <c r="C1158" s="32" t="s">
        <v>962</v>
      </c>
      <c r="D1158" s="31" t="s">
        <v>963</v>
      </c>
      <c r="E1158" s="31" t="s">
        <v>13</v>
      </c>
      <c r="F1158" s="31" t="s">
        <v>11</v>
      </c>
      <c r="G1158" s="31" t="s">
        <v>18</v>
      </c>
      <c r="H1158" s="31" t="s">
        <v>49</v>
      </c>
      <c r="I1158" s="31" t="s">
        <v>10</v>
      </c>
      <c r="J1158" s="31" t="s">
        <v>22</v>
      </c>
      <c r="K1158" s="31" t="s">
        <v>964</v>
      </c>
      <c r="L1158" s="33">
        <v>565</v>
      </c>
      <c r="M1158" s="150">
        <v>16366.894694999999</v>
      </c>
      <c r="N1158" s="34">
        <v>-15549</v>
      </c>
      <c r="O1158" s="34">
        <v>10725.765635708278</v>
      </c>
      <c r="P1158" s="30">
        <v>9651.894694999999</v>
      </c>
      <c r="Q1158" s="35">
        <v>406.85866700000003</v>
      </c>
      <c r="R1158" s="36">
        <v>0</v>
      </c>
      <c r="S1158" s="36">
        <v>0</v>
      </c>
      <c r="T1158" s="36">
        <v>1130</v>
      </c>
      <c r="U1158" s="37">
        <v>1130.0060935286522</v>
      </c>
      <c r="V1158" s="38">
        <v>1536.8647605286521</v>
      </c>
      <c r="W1158" s="34">
        <v>11188.759455528651</v>
      </c>
      <c r="X1158" s="34">
        <v>667.01227370827655</v>
      </c>
      <c r="Y1158" s="33">
        <v>10521.747181820374</v>
      </c>
      <c r="Z1158" s="144">
        <v>0</v>
      </c>
      <c r="AA1158" s="34">
        <v>1516.0736787845997</v>
      </c>
      <c r="AB1158" s="34">
        <v>2842.8204193678798</v>
      </c>
      <c r="AC1158" s="34">
        <v>2368.3200000000002</v>
      </c>
      <c r="AD1158" s="34">
        <v>0</v>
      </c>
      <c r="AE1158" s="34">
        <v>0</v>
      </c>
      <c r="AF1158" s="34">
        <v>6727.214098152479</v>
      </c>
      <c r="AG1158" s="136">
        <v>10802</v>
      </c>
      <c r="AH1158" s="34">
        <v>11165</v>
      </c>
      <c r="AI1158" s="34">
        <v>0</v>
      </c>
      <c r="AJ1158" s="34">
        <v>363</v>
      </c>
      <c r="AK1158" s="34">
        <v>363</v>
      </c>
      <c r="AL1158" s="34">
        <v>10802</v>
      </c>
      <c r="AM1158" s="34">
        <v>10802</v>
      </c>
      <c r="AN1158" s="34">
        <v>0</v>
      </c>
      <c r="AO1158" s="34">
        <v>9651.894694999999</v>
      </c>
      <c r="AP1158" s="34">
        <v>9288.894694999999</v>
      </c>
      <c r="AQ1158" s="34">
        <v>363</v>
      </c>
      <c r="AR1158" s="34">
        <v>-15549</v>
      </c>
      <c r="AS1158" s="34">
        <v>0</v>
      </c>
    </row>
    <row r="1159" spans="2:45" s="1" customFormat="1" ht="12.75" x14ac:dyDescent="0.2">
      <c r="B1159" s="31" t="s">
        <v>3798</v>
      </c>
      <c r="C1159" s="32" t="s">
        <v>2717</v>
      </c>
      <c r="D1159" s="31" t="s">
        <v>2718</v>
      </c>
      <c r="E1159" s="31" t="s">
        <v>13</v>
      </c>
      <c r="F1159" s="31" t="s">
        <v>11</v>
      </c>
      <c r="G1159" s="31" t="s">
        <v>18</v>
      </c>
      <c r="H1159" s="31" t="s">
        <v>49</v>
      </c>
      <c r="I1159" s="31" t="s">
        <v>10</v>
      </c>
      <c r="J1159" s="31" t="s">
        <v>22</v>
      </c>
      <c r="K1159" s="31" t="s">
        <v>2719</v>
      </c>
      <c r="L1159" s="33">
        <v>712</v>
      </c>
      <c r="M1159" s="150">
        <v>19651.769204</v>
      </c>
      <c r="N1159" s="34">
        <v>-3817</v>
      </c>
      <c r="O1159" s="34">
        <v>0</v>
      </c>
      <c r="P1159" s="30">
        <v>24764.018124399998</v>
      </c>
      <c r="Q1159" s="35">
        <v>514.66722200000004</v>
      </c>
      <c r="R1159" s="36">
        <v>0</v>
      </c>
      <c r="S1159" s="36">
        <v>588.08228685736867</v>
      </c>
      <c r="T1159" s="36">
        <v>835.91771314263133</v>
      </c>
      <c r="U1159" s="37">
        <v>1424.0076789246023</v>
      </c>
      <c r="V1159" s="38">
        <v>1938.6749009246023</v>
      </c>
      <c r="W1159" s="34">
        <v>26702.693025324599</v>
      </c>
      <c r="X1159" s="34">
        <v>1102.6542878573709</v>
      </c>
      <c r="Y1159" s="33">
        <v>25600.038737467228</v>
      </c>
      <c r="Z1159" s="144">
        <v>0</v>
      </c>
      <c r="AA1159" s="34">
        <v>474.26138889449567</v>
      </c>
      <c r="AB1159" s="34">
        <v>4500.1676819527829</v>
      </c>
      <c r="AC1159" s="34">
        <v>2984.5</v>
      </c>
      <c r="AD1159" s="34">
        <v>283.00724999999994</v>
      </c>
      <c r="AE1159" s="34">
        <v>0</v>
      </c>
      <c r="AF1159" s="34">
        <v>8241.9363208472787</v>
      </c>
      <c r="AG1159" s="136">
        <v>1663</v>
      </c>
      <c r="AH1159" s="34">
        <v>8929.2489203999994</v>
      </c>
      <c r="AI1159" s="34">
        <v>0</v>
      </c>
      <c r="AJ1159" s="34">
        <v>1965.1769204000002</v>
      </c>
      <c r="AK1159" s="34">
        <v>1965.1769204000002</v>
      </c>
      <c r="AL1159" s="34">
        <v>1663</v>
      </c>
      <c r="AM1159" s="34">
        <v>6964.0719999999992</v>
      </c>
      <c r="AN1159" s="34">
        <v>5301.0719999999992</v>
      </c>
      <c r="AO1159" s="34">
        <v>24764.018124399998</v>
      </c>
      <c r="AP1159" s="34">
        <v>17497.769203999997</v>
      </c>
      <c r="AQ1159" s="34">
        <v>7266.2489204000012</v>
      </c>
      <c r="AR1159" s="34">
        <v>-3817</v>
      </c>
      <c r="AS1159" s="34">
        <v>0</v>
      </c>
    </row>
    <row r="1160" spans="2:45" s="1" customFormat="1" ht="12.75" x14ac:dyDescent="0.2">
      <c r="B1160" s="31" t="s">
        <v>3798</v>
      </c>
      <c r="C1160" s="32" t="s">
        <v>2312</v>
      </c>
      <c r="D1160" s="31" t="s">
        <v>2313</v>
      </c>
      <c r="E1160" s="31" t="s">
        <v>13</v>
      </c>
      <c r="F1160" s="31" t="s">
        <v>11</v>
      </c>
      <c r="G1160" s="31" t="s">
        <v>18</v>
      </c>
      <c r="H1160" s="31" t="s">
        <v>49</v>
      </c>
      <c r="I1160" s="31" t="s">
        <v>10</v>
      </c>
      <c r="J1160" s="31" t="s">
        <v>12</v>
      </c>
      <c r="K1160" s="31" t="s">
        <v>2314</v>
      </c>
      <c r="L1160" s="33">
        <v>3932</v>
      </c>
      <c r="M1160" s="150">
        <v>161690.26207</v>
      </c>
      <c r="N1160" s="34">
        <v>-138657</v>
      </c>
      <c r="O1160" s="34">
        <v>27568.658469173646</v>
      </c>
      <c r="P1160" s="30">
        <v>142540.26207</v>
      </c>
      <c r="Q1160" s="35">
        <v>11887.308728</v>
      </c>
      <c r="R1160" s="36">
        <v>0</v>
      </c>
      <c r="S1160" s="36">
        <v>9952.1170605752504</v>
      </c>
      <c r="T1160" s="36">
        <v>-112.84674365229512</v>
      </c>
      <c r="U1160" s="37">
        <v>9839.3233752199394</v>
      </c>
      <c r="V1160" s="38">
        <v>21726.632103219941</v>
      </c>
      <c r="W1160" s="34">
        <v>164266.89417321995</v>
      </c>
      <c r="X1160" s="34">
        <v>18660.219488575269</v>
      </c>
      <c r="Y1160" s="33">
        <v>145606.67468464468</v>
      </c>
      <c r="Z1160" s="144">
        <v>0</v>
      </c>
      <c r="AA1160" s="34">
        <v>8006.8614439720741</v>
      </c>
      <c r="AB1160" s="34">
        <v>31631.065676010763</v>
      </c>
      <c r="AC1160" s="34">
        <v>16481.82</v>
      </c>
      <c r="AD1160" s="34">
        <v>3962.6273980125002</v>
      </c>
      <c r="AE1160" s="34">
        <v>989.82</v>
      </c>
      <c r="AF1160" s="34">
        <v>61072.194517995333</v>
      </c>
      <c r="AG1160" s="136">
        <v>202343</v>
      </c>
      <c r="AH1160" s="34">
        <v>204101</v>
      </c>
      <c r="AI1160" s="34">
        <v>2052</v>
      </c>
      <c r="AJ1160" s="34">
        <v>3810</v>
      </c>
      <c r="AK1160" s="34">
        <v>1758</v>
      </c>
      <c r="AL1160" s="34">
        <v>200291</v>
      </c>
      <c r="AM1160" s="34">
        <v>200291</v>
      </c>
      <c r="AN1160" s="34">
        <v>0</v>
      </c>
      <c r="AO1160" s="34">
        <v>142540.26207</v>
      </c>
      <c r="AP1160" s="34">
        <v>140782.26207</v>
      </c>
      <c r="AQ1160" s="34">
        <v>1758</v>
      </c>
      <c r="AR1160" s="34">
        <v>-138657</v>
      </c>
      <c r="AS1160" s="34">
        <v>0</v>
      </c>
    </row>
    <row r="1161" spans="2:45" s="1" customFormat="1" ht="12.75" x14ac:dyDescent="0.2">
      <c r="B1161" s="31" t="s">
        <v>3798</v>
      </c>
      <c r="C1161" s="32" t="s">
        <v>1229</v>
      </c>
      <c r="D1161" s="31" t="s">
        <v>1230</v>
      </c>
      <c r="E1161" s="31" t="s">
        <v>13</v>
      </c>
      <c r="F1161" s="31" t="s">
        <v>11</v>
      </c>
      <c r="G1161" s="31" t="s">
        <v>18</v>
      </c>
      <c r="H1161" s="31" t="s">
        <v>49</v>
      </c>
      <c r="I1161" s="31" t="s">
        <v>10</v>
      </c>
      <c r="J1161" s="31" t="s">
        <v>22</v>
      </c>
      <c r="K1161" s="31" t="s">
        <v>1231</v>
      </c>
      <c r="L1161" s="33">
        <v>369</v>
      </c>
      <c r="M1161" s="150">
        <v>24029.771597000003</v>
      </c>
      <c r="N1161" s="34">
        <v>-8276</v>
      </c>
      <c r="O1161" s="34">
        <v>5033.7963502210869</v>
      </c>
      <c r="P1161" s="30">
        <v>11589.937756700005</v>
      </c>
      <c r="Q1161" s="35">
        <v>871.54710499999999</v>
      </c>
      <c r="R1161" s="36">
        <v>0</v>
      </c>
      <c r="S1161" s="36">
        <v>344.18575085727502</v>
      </c>
      <c r="T1161" s="36">
        <v>393.81424914272498</v>
      </c>
      <c r="U1161" s="37">
        <v>738.00397966738512</v>
      </c>
      <c r="V1161" s="38">
        <v>1609.5510846673851</v>
      </c>
      <c r="W1161" s="34">
        <v>13199.488841367391</v>
      </c>
      <c r="X1161" s="34">
        <v>645.34828285727781</v>
      </c>
      <c r="Y1161" s="33">
        <v>12554.140558510113</v>
      </c>
      <c r="Z1161" s="144">
        <v>0</v>
      </c>
      <c r="AA1161" s="34">
        <v>742.68674970152006</v>
      </c>
      <c r="AB1161" s="34">
        <v>2657.7349855833991</v>
      </c>
      <c r="AC1161" s="34">
        <v>1546.74</v>
      </c>
      <c r="AD1161" s="34">
        <v>0</v>
      </c>
      <c r="AE1161" s="34">
        <v>0</v>
      </c>
      <c r="AF1161" s="34">
        <v>4947.1617352849189</v>
      </c>
      <c r="AG1161" s="136">
        <v>0</v>
      </c>
      <c r="AH1161" s="34">
        <v>6012.1661597000002</v>
      </c>
      <c r="AI1161" s="34">
        <v>0</v>
      </c>
      <c r="AJ1161" s="34">
        <v>2402.9771597000004</v>
      </c>
      <c r="AK1161" s="34">
        <v>2402.9771597000004</v>
      </c>
      <c r="AL1161" s="34">
        <v>0</v>
      </c>
      <c r="AM1161" s="34">
        <v>3609.1889999999994</v>
      </c>
      <c r="AN1161" s="34">
        <v>3609.1889999999994</v>
      </c>
      <c r="AO1161" s="34">
        <v>11589.937756700005</v>
      </c>
      <c r="AP1161" s="34">
        <v>5577.7715970000054</v>
      </c>
      <c r="AQ1161" s="34">
        <v>6012.1661596999984</v>
      </c>
      <c r="AR1161" s="34">
        <v>-8276</v>
      </c>
      <c r="AS1161" s="34">
        <v>0</v>
      </c>
    </row>
    <row r="1162" spans="2:45" s="1" customFormat="1" ht="12.75" x14ac:dyDescent="0.2">
      <c r="B1162" s="31" t="s">
        <v>3798</v>
      </c>
      <c r="C1162" s="32" t="s">
        <v>2204</v>
      </c>
      <c r="D1162" s="31" t="s">
        <v>2205</v>
      </c>
      <c r="E1162" s="31" t="s">
        <v>13</v>
      </c>
      <c r="F1162" s="31" t="s">
        <v>11</v>
      </c>
      <c r="G1162" s="31" t="s">
        <v>18</v>
      </c>
      <c r="H1162" s="31" t="s">
        <v>49</v>
      </c>
      <c r="I1162" s="31" t="s">
        <v>10</v>
      </c>
      <c r="J1162" s="31" t="s">
        <v>22</v>
      </c>
      <c r="K1162" s="31" t="s">
        <v>2206</v>
      </c>
      <c r="L1162" s="33">
        <v>62</v>
      </c>
      <c r="M1162" s="150">
        <v>7130.6527459999998</v>
      </c>
      <c r="N1162" s="34">
        <v>-7713</v>
      </c>
      <c r="O1162" s="34">
        <v>7545.8</v>
      </c>
      <c r="P1162" s="30">
        <v>-315.72525400000086</v>
      </c>
      <c r="Q1162" s="35">
        <v>612.93062299999997</v>
      </c>
      <c r="R1162" s="36">
        <v>315.72525400000086</v>
      </c>
      <c r="S1162" s="36">
        <v>145.92937714291318</v>
      </c>
      <c r="T1162" s="36">
        <v>6259.5899099999997</v>
      </c>
      <c r="U1162" s="37">
        <v>6721.2807854758239</v>
      </c>
      <c r="V1162" s="38">
        <v>7334.2114084758241</v>
      </c>
      <c r="W1162" s="34">
        <v>7334.2114084758241</v>
      </c>
      <c r="X1162" s="34">
        <v>7334.1751641429137</v>
      </c>
      <c r="Y1162" s="33">
        <v>3.6244332910428063E-2</v>
      </c>
      <c r="Z1162" s="144">
        <v>0</v>
      </c>
      <c r="AA1162" s="34">
        <v>1350.9500143494549</v>
      </c>
      <c r="AB1162" s="34">
        <v>1302.9232755860323</v>
      </c>
      <c r="AC1162" s="34">
        <v>600</v>
      </c>
      <c r="AD1162" s="34">
        <v>340.5</v>
      </c>
      <c r="AE1162" s="34">
        <v>0</v>
      </c>
      <c r="AF1162" s="34">
        <v>3594.3732899354873</v>
      </c>
      <c r="AG1162" s="136">
        <v>0</v>
      </c>
      <c r="AH1162" s="34">
        <v>773.62199999999996</v>
      </c>
      <c r="AI1162" s="34">
        <v>0</v>
      </c>
      <c r="AJ1162" s="34">
        <v>167.20000000000002</v>
      </c>
      <c r="AK1162" s="34">
        <v>167.20000000000002</v>
      </c>
      <c r="AL1162" s="34">
        <v>0</v>
      </c>
      <c r="AM1162" s="34">
        <v>606.42199999999991</v>
      </c>
      <c r="AN1162" s="34">
        <v>606.42199999999991</v>
      </c>
      <c r="AO1162" s="34">
        <v>-315.72525400000086</v>
      </c>
      <c r="AP1162" s="34">
        <v>-1089.3472540000007</v>
      </c>
      <c r="AQ1162" s="34">
        <v>773.62199999999996</v>
      </c>
      <c r="AR1162" s="34">
        <v>-7713</v>
      </c>
      <c r="AS1162" s="34">
        <v>0</v>
      </c>
    </row>
    <row r="1163" spans="2:45" s="1" customFormat="1" ht="12.75" x14ac:dyDescent="0.2">
      <c r="B1163" s="31" t="s">
        <v>3798</v>
      </c>
      <c r="C1163" s="32" t="s">
        <v>939</v>
      </c>
      <c r="D1163" s="31" t="s">
        <v>940</v>
      </c>
      <c r="E1163" s="31" t="s">
        <v>13</v>
      </c>
      <c r="F1163" s="31" t="s">
        <v>11</v>
      </c>
      <c r="G1163" s="31" t="s">
        <v>18</v>
      </c>
      <c r="H1163" s="31" t="s">
        <v>49</v>
      </c>
      <c r="I1163" s="31" t="s">
        <v>10</v>
      </c>
      <c r="J1163" s="31" t="s">
        <v>22</v>
      </c>
      <c r="K1163" s="31" t="s">
        <v>941</v>
      </c>
      <c r="L1163" s="33">
        <v>133</v>
      </c>
      <c r="M1163" s="150">
        <v>7413.1092469999994</v>
      </c>
      <c r="N1163" s="34">
        <v>-4283</v>
      </c>
      <c r="O1163" s="34">
        <v>3541.6890752999998</v>
      </c>
      <c r="P1163" s="30">
        <v>4604.2931716999992</v>
      </c>
      <c r="Q1163" s="35">
        <v>362.64340199999998</v>
      </c>
      <c r="R1163" s="36">
        <v>0</v>
      </c>
      <c r="S1163" s="36">
        <v>0</v>
      </c>
      <c r="T1163" s="36">
        <v>266</v>
      </c>
      <c r="U1163" s="37">
        <v>266.0014344058597</v>
      </c>
      <c r="V1163" s="38">
        <v>628.64483640585968</v>
      </c>
      <c r="W1163" s="34">
        <v>5232.9380081058589</v>
      </c>
      <c r="X1163" s="34">
        <v>0</v>
      </c>
      <c r="Y1163" s="33">
        <v>5232.9380081058589</v>
      </c>
      <c r="Z1163" s="144">
        <v>0</v>
      </c>
      <c r="AA1163" s="34">
        <v>1144.0134514613114</v>
      </c>
      <c r="AB1163" s="34">
        <v>1237.7985631576585</v>
      </c>
      <c r="AC1163" s="34">
        <v>975.81</v>
      </c>
      <c r="AD1163" s="34">
        <v>214.95</v>
      </c>
      <c r="AE1163" s="34">
        <v>0</v>
      </c>
      <c r="AF1163" s="34">
        <v>3572.5720146189697</v>
      </c>
      <c r="AG1163" s="136">
        <v>1049</v>
      </c>
      <c r="AH1163" s="34">
        <v>2042.1839246999998</v>
      </c>
      <c r="AI1163" s="34">
        <v>0</v>
      </c>
      <c r="AJ1163" s="34">
        <v>741.31092469999999</v>
      </c>
      <c r="AK1163" s="34">
        <v>741.31092469999999</v>
      </c>
      <c r="AL1163" s="34">
        <v>1049</v>
      </c>
      <c r="AM1163" s="34">
        <v>1300.8729999999998</v>
      </c>
      <c r="AN1163" s="34">
        <v>251.87299999999982</v>
      </c>
      <c r="AO1163" s="34">
        <v>4604.2931716999992</v>
      </c>
      <c r="AP1163" s="34">
        <v>3611.1092469999994</v>
      </c>
      <c r="AQ1163" s="34">
        <v>993.18392469999981</v>
      </c>
      <c r="AR1163" s="34">
        <v>-4283</v>
      </c>
      <c r="AS1163" s="34">
        <v>0</v>
      </c>
    </row>
    <row r="1164" spans="2:45" s="1" customFormat="1" ht="12.75" x14ac:dyDescent="0.2">
      <c r="B1164" s="31" t="s">
        <v>3798</v>
      </c>
      <c r="C1164" s="32" t="s">
        <v>1043</v>
      </c>
      <c r="D1164" s="31" t="s">
        <v>1044</v>
      </c>
      <c r="E1164" s="31" t="s">
        <v>13</v>
      </c>
      <c r="F1164" s="31" t="s">
        <v>11</v>
      </c>
      <c r="G1164" s="31" t="s">
        <v>18</v>
      </c>
      <c r="H1164" s="31" t="s">
        <v>49</v>
      </c>
      <c r="I1164" s="31" t="s">
        <v>10</v>
      </c>
      <c r="J1164" s="31" t="s">
        <v>22</v>
      </c>
      <c r="K1164" s="31" t="s">
        <v>1045</v>
      </c>
      <c r="L1164" s="33">
        <v>447</v>
      </c>
      <c r="M1164" s="150">
        <v>14784.598019999998</v>
      </c>
      <c r="N1164" s="34">
        <v>2739</v>
      </c>
      <c r="O1164" s="34">
        <v>0</v>
      </c>
      <c r="P1164" s="30">
        <v>21895.705019999998</v>
      </c>
      <c r="Q1164" s="35">
        <v>520.90844600000003</v>
      </c>
      <c r="R1164" s="36">
        <v>0</v>
      </c>
      <c r="S1164" s="36">
        <v>130.92542285719315</v>
      </c>
      <c r="T1164" s="36">
        <v>763.0745771428069</v>
      </c>
      <c r="U1164" s="37">
        <v>894.0048208978892</v>
      </c>
      <c r="V1164" s="38">
        <v>1414.9132668978891</v>
      </c>
      <c r="W1164" s="34">
        <v>23310.618286897887</v>
      </c>
      <c r="X1164" s="34">
        <v>245.48516785719039</v>
      </c>
      <c r="Y1164" s="33">
        <v>23065.133119040696</v>
      </c>
      <c r="Z1164" s="144">
        <v>0</v>
      </c>
      <c r="AA1164" s="34">
        <v>1003.0889926957939</v>
      </c>
      <c r="AB1164" s="34">
        <v>2256.0703568742542</v>
      </c>
      <c r="AC1164" s="34">
        <v>3894.92</v>
      </c>
      <c r="AD1164" s="34">
        <v>448.48072920000021</v>
      </c>
      <c r="AE1164" s="34">
        <v>0</v>
      </c>
      <c r="AF1164" s="34">
        <v>7602.5600787700487</v>
      </c>
      <c r="AG1164" s="136">
        <v>0</v>
      </c>
      <c r="AH1164" s="34">
        <v>4372.1069999999991</v>
      </c>
      <c r="AI1164" s="34">
        <v>0</v>
      </c>
      <c r="AJ1164" s="34">
        <v>0</v>
      </c>
      <c r="AK1164" s="34">
        <v>0</v>
      </c>
      <c r="AL1164" s="34">
        <v>0</v>
      </c>
      <c r="AM1164" s="34">
        <v>4372.1069999999991</v>
      </c>
      <c r="AN1164" s="34">
        <v>4372.1069999999991</v>
      </c>
      <c r="AO1164" s="34">
        <v>21895.705019999998</v>
      </c>
      <c r="AP1164" s="34">
        <v>17523.598019999998</v>
      </c>
      <c r="AQ1164" s="34">
        <v>4372.107</v>
      </c>
      <c r="AR1164" s="34">
        <v>2739</v>
      </c>
      <c r="AS1164" s="34">
        <v>0</v>
      </c>
    </row>
    <row r="1165" spans="2:45" s="1" customFormat="1" ht="12.75" x14ac:dyDescent="0.2">
      <c r="B1165" s="31" t="s">
        <v>3798</v>
      </c>
      <c r="C1165" s="32" t="s">
        <v>2603</v>
      </c>
      <c r="D1165" s="31" t="s">
        <v>2604</v>
      </c>
      <c r="E1165" s="31" t="s">
        <v>13</v>
      </c>
      <c r="F1165" s="31" t="s">
        <v>11</v>
      </c>
      <c r="G1165" s="31" t="s">
        <v>18</v>
      </c>
      <c r="H1165" s="31" t="s">
        <v>49</v>
      </c>
      <c r="I1165" s="31" t="s">
        <v>10</v>
      </c>
      <c r="J1165" s="31" t="s">
        <v>12</v>
      </c>
      <c r="K1165" s="31" t="s">
        <v>2605</v>
      </c>
      <c r="L1165" s="33">
        <v>2338</v>
      </c>
      <c r="M1165" s="150">
        <v>89226.345037999999</v>
      </c>
      <c r="N1165" s="34">
        <v>-80147</v>
      </c>
      <c r="O1165" s="34">
        <v>36404.733233746294</v>
      </c>
      <c r="P1165" s="30">
        <v>43439.445038000005</v>
      </c>
      <c r="Q1165" s="35">
        <v>6699.8586809999997</v>
      </c>
      <c r="R1165" s="36">
        <v>0</v>
      </c>
      <c r="S1165" s="36">
        <v>3935.8037942872256</v>
      </c>
      <c r="T1165" s="36">
        <v>740.19620571277437</v>
      </c>
      <c r="U1165" s="37">
        <v>4676.025215345112</v>
      </c>
      <c r="V1165" s="38">
        <v>11375.883896345113</v>
      </c>
      <c r="W1165" s="34">
        <v>54815.328934345118</v>
      </c>
      <c r="X1165" s="34">
        <v>7379.6321142872257</v>
      </c>
      <c r="Y1165" s="33">
        <v>47435.696820057892</v>
      </c>
      <c r="Z1165" s="144">
        <v>0</v>
      </c>
      <c r="AA1165" s="34">
        <v>2027.5260900145624</v>
      </c>
      <c r="AB1165" s="34">
        <v>11751.574404700572</v>
      </c>
      <c r="AC1165" s="34">
        <v>9800.2199999999993</v>
      </c>
      <c r="AD1165" s="34">
        <v>1501.1</v>
      </c>
      <c r="AE1165" s="34">
        <v>0</v>
      </c>
      <c r="AF1165" s="34">
        <v>25080.42049471513</v>
      </c>
      <c r="AG1165" s="136">
        <v>71113</v>
      </c>
      <c r="AH1165" s="34">
        <v>76895.100000000006</v>
      </c>
      <c r="AI1165" s="34">
        <v>0</v>
      </c>
      <c r="AJ1165" s="34">
        <v>5782.1</v>
      </c>
      <c r="AK1165" s="34">
        <v>5782.1</v>
      </c>
      <c r="AL1165" s="34">
        <v>71113</v>
      </c>
      <c r="AM1165" s="34">
        <v>71113</v>
      </c>
      <c r="AN1165" s="34">
        <v>0</v>
      </c>
      <c r="AO1165" s="34">
        <v>43439.445038000005</v>
      </c>
      <c r="AP1165" s="34">
        <v>37657.345038000007</v>
      </c>
      <c r="AQ1165" s="34">
        <v>5782.0999999999985</v>
      </c>
      <c r="AR1165" s="34">
        <v>-80147</v>
      </c>
      <c r="AS1165" s="34">
        <v>0</v>
      </c>
    </row>
    <row r="1166" spans="2:45" s="1" customFormat="1" ht="12.75" x14ac:dyDescent="0.2">
      <c r="B1166" s="31" t="s">
        <v>3798</v>
      </c>
      <c r="C1166" s="32" t="s">
        <v>3050</v>
      </c>
      <c r="D1166" s="31" t="s">
        <v>3051</v>
      </c>
      <c r="E1166" s="31" t="s">
        <v>13</v>
      </c>
      <c r="F1166" s="31" t="s">
        <v>11</v>
      </c>
      <c r="G1166" s="31" t="s">
        <v>18</v>
      </c>
      <c r="H1166" s="31" t="s">
        <v>49</v>
      </c>
      <c r="I1166" s="31" t="s">
        <v>10</v>
      </c>
      <c r="J1166" s="31" t="s">
        <v>22</v>
      </c>
      <c r="K1166" s="31" t="s">
        <v>3052</v>
      </c>
      <c r="L1166" s="33">
        <v>535</v>
      </c>
      <c r="M1166" s="150">
        <v>37255.490019999997</v>
      </c>
      <c r="N1166" s="34">
        <v>-27054</v>
      </c>
      <c r="O1166" s="34">
        <v>18177.750392876631</v>
      </c>
      <c r="P1166" s="30">
        <v>8062.2900199999967</v>
      </c>
      <c r="Q1166" s="35">
        <v>719.20176300000003</v>
      </c>
      <c r="R1166" s="36">
        <v>0</v>
      </c>
      <c r="S1166" s="36">
        <v>40.950141714301431</v>
      </c>
      <c r="T1166" s="36">
        <v>7760.2271720709459</v>
      </c>
      <c r="U1166" s="37">
        <v>7801.2193816591234</v>
      </c>
      <c r="V1166" s="38">
        <v>8520.4211446591235</v>
      </c>
      <c r="W1166" s="34">
        <v>16582.711164659122</v>
      </c>
      <c r="X1166" s="34">
        <v>9508.8714995909359</v>
      </c>
      <c r="Y1166" s="33">
        <v>7073.8396650681862</v>
      </c>
      <c r="Z1166" s="144">
        <v>0</v>
      </c>
      <c r="AA1166" s="34">
        <v>1597.8778018144797</v>
      </c>
      <c r="AB1166" s="34">
        <v>2353.0860776822169</v>
      </c>
      <c r="AC1166" s="34">
        <v>2900.08</v>
      </c>
      <c r="AD1166" s="34">
        <v>886.93547039999987</v>
      </c>
      <c r="AE1166" s="34">
        <v>0</v>
      </c>
      <c r="AF1166" s="34">
        <v>7737.9793498966965</v>
      </c>
      <c r="AG1166" s="136">
        <v>16063</v>
      </c>
      <c r="AH1166" s="34">
        <v>19216.8</v>
      </c>
      <c r="AI1166" s="34">
        <v>0</v>
      </c>
      <c r="AJ1166" s="34">
        <v>3153.8</v>
      </c>
      <c r="AK1166" s="34">
        <v>3153.8</v>
      </c>
      <c r="AL1166" s="34">
        <v>16063</v>
      </c>
      <c r="AM1166" s="34">
        <v>16063</v>
      </c>
      <c r="AN1166" s="34">
        <v>0</v>
      </c>
      <c r="AO1166" s="34">
        <v>8062.2900199999967</v>
      </c>
      <c r="AP1166" s="34">
        <v>4908.4900199999965</v>
      </c>
      <c r="AQ1166" s="34">
        <v>3153.7999999999993</v>
      </c>
      <c r="AR1166" s="34">
        <v>-27054</v>
      </c>
      <c r="AS1166" s="34">
        <v>0</v>
      </c>
    </row>
    <row r="1167" spans="2:45" s="1" customFormat="1" ht="12.75" x14ac:dyDescent="0.2">
      <c r="B1167" s="31" t="s">
        <v>3798</v>
      </c>
      <c r="C1167" s="32" t="s">
        <v>2054</v>
      </c>
      <c r="D1167" s="31" t="s">
        <v>2055</v>
      </c>
      <c r="E1167" s="31" t="s">
        <v>13</v>
      </c>
      <c r="F1167" s="31" t="s">
        <v>11</v>
      </c>
      <c r="G1167" s="31" t="s">
        <v>18</v>
      </c>
      <c r="H1167" s="31" t="s">
        <v>49</v>
      </c>
      <c r="I1167" s="31" t="s">
        <v>10</v>
      </c>
      <c r="J1167" s="31" t="s">
        <v>22</v>
      </c>
      <c r="K1167" s="31" t="s">
        <v>2056</v>
      </c>
      <c r="L1167" s="33">
        <v>176</v>
      </c>
      <c r="M1167" s="150">
        <v>9563.7770110000001</v>
      </c>
      <c r="N1167" s="34">
        <v>-10163</v>
      </c>
      <c r="O1167" s="34">
        <v>8643.2795782512167</v>
      </c>
      <c r="P1167" s="30">
        <v>2815.0770110000012</v>
      </c>
      <c r="Q1167" s="35">
        <v>443.49034799999998</v>
      </c>
      <c r="R1167" s="36">
        <v>0</v>
      </c>
      <c r="S1167" s="36">
        <v>195.98553600007529</v>
      </c>
      <c r="T1167" s="36">
        <v>4602.9789760672802</v>
      </c>
      <c r="U1167" s="37">
        <v>4798.9903904989969</v>
      </c>
      <c r="V1167" s="38">
        <v>5242.4807384989972</v>
      </c>
      <c r="W1167" s="34">
        <v>8057.5577494989984</v>
      </c>
      <c r="X1167" s="34">
        <v>5923.672443251291</v>
      </c>
      <c r="Y1167" s="33">
        <v>2133.8853062477074</v>
      </c>
      <c r="Z1167" s="144">
        <v>0</v>
      </c>
      <c r="AA1167" s="34">
        <v>866.95308215439991</v>
      </c>
      <c r="AB1167" s="34">
        <v>1090.3960025033198</v>
      </c>
      <c r="AC1167" s="34">
        <v>970.77</v>
      </c>
      <c r="AD1167" s="34">
        <v>75.768042575999999</v>
      </c>
      <c r="AE1167" s="34">
        <v>0</v>
      </c>
      <c r="AF1167" s="34">
        <v>3003.8871272337196</v>
      </c>
      <c r="AG1167" s="136">
        <v>2889</v>
      </c>
      <c r="AH1167" s="34">
        <v>3414.3</v>
      </c>
      <c r="AI1167" s="34">
        <v>267</v>
      </c>
      <c r="AJ1167" s="34">
        <v>792.30000000000007</v>
      </c>
      <c r="AK1167" s="34">
        <v>525.30000000000007</v>
      </c>
      <c r="AL1167" s="34">
        <v>2622</v>
      </c>
      <c r="AM1167" s="34">
        <v>2622</v>
      </c>
      <c r="AN1167" s="34">
        <v>0</v>
      </c>
      <c r="AO1167" s="34">
        <v>2815.0770110000012</v>
      </c>
      <c r="AP1167" s="34">
        <v>2289.777011000001</v>
      </c>
      <c r="AQ1167" s="34">
        <v>525.30000000000018</v>
      </c>
      <c r="AR1167" s="34">
        <v>-10163</v>
      </c>
      <c r="AS1167" s="34">
        <v>0</v>
      </c>
    </row>
    <row r="1168" spans="2:45" s="1" customFormat="1" ht="12.75" x14ac:dyDescent="0.2">
      <c r="B1168" s="31" t="s">
        <v>3798</v>
      </c>
      <c r="C1168" s="32" t="s">
        <v>2558</v>
      </c>
      <c r="D1168" s="31" t="s">
        <v>2559</v>
      </c>
      <c r="E1168" s="31" t="s">
        <v>13</v>
      </c>
      <c r="F1168" s="31" t="s">
        <v>11</v>
      </c>
      <c r="G1168" s="31" t="s">
        <v>18</v>
      </c>
      <c r="H1168" s="31" t="s">
        <v>49</v>
      </c>
      <c r="I1168" s="31" t="s">
        <v>10</v>
      </c>
      <c r="J1168" s="31" t="s">
        <v>22</v>
      </c>
      <c r="K1168" s="31" t="s">
        <v>2560</v>
      </c>
      <c r="L1168" s="33">
        <v>925</v>
      </c>
      <c r="M1168" s="150">
        <v>25366.672897999997</v>
      </c>
      <c r="N1168" s="34">
        <v>-28760</v>
      </c>
      <c r="O1168" s="34">
        <v>15304.344875489045</v>
      </c>
      <c r="P1168" s="30">
        <v>-16295.327102000003</v>
      </c>
      <c r="Q1168" s="35">
        <v>1457.4648360000001</v>
      </c>
      <c r="R1168" s="36">
        <v>16295.327102000003</v>
      </c>
      <c r="S1168" s="36">
        <v>1036.752966857541</v>
      </c>
      <c r="T1168" s="36">
        <v>11539.111330028263</v>
      </c>
      <c r="U1168" s="37">
        <v>28871.347086878734</v>
      </c>
      <c r="V1168" s="38">
        <v>30328.811922878733</v>
      </c>
      <c r="W1168" s="34">
        <v>30328.811922878733</v>
      </c>
      <c r="X1168" s="34">
        <v>16697.950698346584</v>
      </c>
      <c r="Y1168" s="33">
        <v>13630.861224532149</v>
      </c>
      <c r="Z1168" s="144">
        <v>0</v>
      </c>
      <c r="AA1168" s="34">
        <v>2910.3010485062318</v>
      </c>
      <c r="AB1168" s="34">
        <v>7524.6651537910329</v>
      </c>
      <c r="AC1168" s="34">
        <v>3877.33</v>
      </c>
      <c r="AD1168" s="34">
        <v>129</v>
      </c>
      <c r="AE1168" s="34">
        <v>0</v>
      </c>
      <c r="AF1168" s="34">
        <v>14441.296202297264</v>
      </c>
      <c r="AG1168" s="136">
        <v>9884</v>
      </c>
      <c r="AH1168" s="34">
        <v>12224</v>
      </c>
      <c r="AI1168" s="34">
        <v>0</v>
      </c>
      <c r="AJ1168" s="34">
        <v>2340</v>
      </c>
      <c r="AK1168" s="34">
        <v>2340</v>
      </c>
      <c r="AL1168" s="34">
        <v>9884</v>
      </c>
      <c r="AM1168" s="34">
        <v>9884</v>
      </c>
      <c r="AN1168" s="34">
        <v>0</v>
      </c>
      <c r="AO1168" s="34">
        <v>-16295.327102000003</v>
      </c>
      <c r="AP1168" s="34">
        <v>-18635.327102000003</v>
      </c>
      <c r="AQ1168" s="34">
        <v>2340</v>
      </c>
      <c r="AR1168" s="34">
        <v>-28760</v>
      </c>
      <c r="AS1168" s="34">
        <v>0</v>
      </c>
    </row>
    <row r="1169" spans="2:45" s="1" customFormat="1" ht="12.75" x14ac:dyDescent="0.2">
      <c r="B1169" s="31" t="s">
        <v>3798</v>
      </c>
      <c r="C1169" s="32" t="s">
        <v>2756</v>
      </c>
      <c r="D1169" s="31" t="s">
        <v>2757</v>
      </c>
      <c r="E1169" s="31" t="s">
        <v>13</v>
      </c>
      <c r="F1169" s="31" t="s">
        <v>11</v>
      </c>
      <c r="G1169" s="31" t="s">
        <v>18</v>
      </c>
      <c r="H1169" s="31" t="s">
        <v>49</v>
      </c>
      <c r="I1169" s="31" t="s">
        <v>10</v>
      </c>
      <c r="J1169" s="31" t="s">
        <v>22</v>
      </c>
      <c r="K1169" s="31" t="s">
        <v>2758</v>
      </c>
      <c r="L1169" s="33">
        <v>217</v>
      </c>
      <c r="M1169" s="150">
        <v>9807.0726470000009</v>
      </c>
      <c r="N1169" s="34">
        <v>1763</v>
      </c>
      <c r="O1169" s="34">
        <v>0</v>
      </c>
      <c r="P1169" s="30">
        <v>11177.549647</v>
      </c>
      <c r="Q1169" s="35">
        <v>0</v>
      </c>
      <c r="R1169" s="36">
        <v>0</v>
      </c>
      <c r="S1169" s="36">
        <v>41.602812571444552</v>
      </c>
      <c r="T1169" s="36">
        <v>392.39718742855547</v>
      </c>
      <c r="U1169" s="37">
        <v>434.0023403464026</v>
      </c>
      <c r="V1169" s="38">
        <v>434.0023403464026</v>
      </c>
      <c r="W1169" s="34">
        <v>11611.551987346402</v>
      </c>
      <c r="X1169" s="34">
        <v>41.602812571443792</v>
      </c>
      <c r="Y1169" s="33">
        <v>11569.949174774958</v>
      </c>
      <c r="Z1169" s="144">
        <v>0</v>
      </c>
      <c r="AA1169" s="34">
        <v>735.73613845187413</v>
      </c>
      <c r="AB1169" s="34">
        <v>815.74720612214992</v>
      </c>
      <c r="AC1169" s="34">
        <v>2820.01</v>
      </c>
      <c r="AD1169" s="34">
        <v>507.5</v>
      </c>
      <c r="AE1169" s="34">
        <v>0</v>
      </c>
      <c r="AF1169" s="34">
        <v>4878.9933445740244</v>
      </c>
      <c r="AG1169" s="136">
        <v>0</v>
      </c>
      <c r="AH1169" s="34">
        <v>2122.4769999999999</v>
      </c>
      <c r="AI1169" s="34">
        <v>0</v>
      </c>
      <c r="AJ1169" s="34">
        <v>0</v>
      </c>
      <c r="AK1169" s="34">
        <v>0</v>
      </c>
      <c r="AL1169" s="34">
        <v>0</v>
      </c>
      <c r="AM1169" s="34">
        <v>2122.4769999999999</v>
      </c>
      <c r="AN1169" s="34">
        <v>2122.4769999999999</v>
      </c>
      <c r="AO1169" s="34">
        <v>11177.549647</v>
      </c>
      <c r="AP1169" s="34">
        <v>9055.0726470000009</v>
      </c>
      <c r="AQ1169" s="34">
        <v>2122.476999999999</v>
      </c>
      <c r="AR1169" s="34">
        <v>1763</v>
      </c>
      <c r="AS1169" s="34">
        <v>0</v>
      </c>
    </row>
    <row r="1170" spans="2:45" s="1" customFormat="1" ht="12.75" x14ac:dyDescent="0.2">
      <c r="B1170" s="31" t="s">
        <v>3798</v>
      </c>
      <c r="C1170" s="32" t="s">
        <v>486</v>
      </c>
      <c r="D1170" s="31" t="s">
        <v>487</v>
      </c>
      <c r="E1170" s="31" t="s">
        <v>13</v>
      </c>
      <c r="F1170" s="31" t="s">
        <v>11</v>
      </c>
      <c r="G1170" s="31" t="s">
        <v>18</v>
      </c>
      <c r="H1170" s="31" t="s">
        <v>49</v>
      </c>
      <c r="I1170" s="31" t="s">
        <v>10</v>
      </c>
      <c r="J1170" s="31" t="s">
        <v>22</v>
      </c>
      <c r="K1170" s="31" t="s">
        <v>488</v>
      </c>
      <c r="L1170" s="33">
        <v>102</v>
      </c>
      <c r="M1170" s="150">
        <v>9390.6092959999987</v>
      </c>
      <c r="N1170" s="34">
        <v>-5120</v>
      </c>
      <c r="O1170" s="34">
        <v>2412.5810753457617</v>
      </c>
      <c r="P1170" s="30">
        <v>4615.6712959999986</v>
      </c>
      <c r="Q1170" s="35">
        <v>0</v>
      </c>
      <c r="R1170" s="36">
        <v>0</v>
      </c>
      <c r="S1170" s="36">
        <v>23.76257142858055</v>
      </c>
      <c r="T1170" s="36">
        <v>180.23742857141946</v>
      </c>
      <c r="U1170" s="37">
        <v>204.00110007065931</v>
      </c>
      <c r="V1170" s="38">
        <v>204.00110007065931</v>
      </c>
      <c r="W1170" s="34">
        <v>4819.6723960706577</v>
      </c>
      <c r="X1170" s="34">
        <v>23.762571428580486</v>
      </c>
      <c r="Y1170" s="33">
        <v>4795.9098246420772</v>
      </c>
      <c r="Z1170" s="144">
        <v>0</v>
      </c>
      <c r="AA1170" s="34">
        <v>353.81873337174807</v>
      </c>
      <c r="AB1170" s="34">
        <v>370.43305074697093</v>
      </c>
      <c r="AC1170" s="34">
        <v>1286.4100000000001</v>
      </c>
      <c r="AD1170" s="34">
        <v>0</v>
      </c>
      <c r="AE1170" s="34">
        <v>0</v>
      </c>
      <c r="AF1170" s="34">
        <v>2010.661784118719</v>
      </c>
      <c r="AG1170" s="136">
        <v>0</v>
      </c>
      <c r="AH1170" s="34">
        <v>1447.0619999999999</v>
      </c>
      <c r="AI1170" s="34">
        <v>0</v>
      </c>
      <c r="AJ1170" s="34">
        <v>449.40000000000003</v>
      </c>
      <c r="AK1170" s="34">
        <v>449.40000000000003</v>
      </c>
      <c r="AL1170" s="34">
        <v>0</v>
      </c>
      <c r="AM1170" s="34">
        <v>997.66199999999992</v>
      </c>
      <c r="AN1170" s="34">
        <v>997.66199999999992</v>
      </c>
      <c r="AO1170" s="34">
        <v>4615.6712959999986</v>
      </c>
      <c r="AP1170" s="34">
        <v>3168.6092959999992</v>
      </c>
      <c r="AQ1170" s="34">
        <v>1447.0619999999999</v>
      </c>
      <c r="AR1170" s="34">
        <v>-5120</v>
      </c>
      <c r="AS1170" s="34">
        <v>0</v>
      </c>
    </row>
    <row r="1171" spans="2:45" s="1" customFormat="1" ht="12.75" x14ac:dyDescent="0.2">
      <c r="B1171" s="31" t="s">
        <v>3798</v>
      </c>
      <c r="C1171" s="32" t="s">
        <v>1374</v>
      </c>
      <c r="D1171" s="31" t="s">
        <v>1375</v>
      </c>
      <c r="E1171" s="31" t="s">
        <v>13</v>
      </c>
      <c r="F1171" s="31" t="s">
        <v>11</v>
      </c>
      <c r="G1171" s="31" t="s">
        <v>18</v>
      </c>
      <c r="H1171" s="31" t="s">
        <v>49</v>
      </c>
      <c r="I1171" s="31" t="s">
        <v>10</v>
      </c>
      <c r="J1171" s="31" t="s">
        <v>12</v>
      </c>
      <c r="K1171" s="31" t="s">
        <v>1376</v>
      </c>
      <c r="L1171" s="33">
        <v>3892</v>
      </c>
      <c r="M1171" s="150">
        <v>156800.448374</v>
      </c>
      <c r="N1171" s="34">
        <v>-174893</v>
      </c>
      <c r="O1171" s="34">
        <v>94054.394481168536</v>
      </c>
      <c r="P1171" s="30">
        <v>-36701.751625999997</v>
      </c>
      <c r="Q1171" s="35">
        <v>11164.712740000001</v>
      </c>
      <c r="R1171" s="36">
        <v>36701.751625999997</v>
      </c>
      <c r="S1171" s="36">
        <v>3803.9855051443178</v>
      </c>
      <c r="T1171" s="36">
        <v>70458.999789543232</v>
      </c>
      <c r="U1171" s="37">
        <v>110965.33529839001</v>
      </c>
      <c r="V1171" s="38">
        <v>122130.04803839001</v>
      </c>
      <c r="W1171" s="34">
        <v>122130.04803839001</v>
      </c>
      <c r="X1171" s="34">
        <v>93350.641880312862</v>
      </c>
      <c r="Y1171" s="33">
        <v>28779.406158077152</v>
      </c>
      <c r="Z1171" s="144">
        <v>0</v>
      </c>
      <c r="AA1171" s="34">
        <v>5295.4057750497277</v>
      </c>
      <c r="AB1171" s="34">
        <v>23175.753524571519</v>
      </c>
      <c r="AC1171" s="34">
        <v>16314.15</v>
      </c>
      <c r="AD1171" s="34">
        <v>1213.5</v>
      </c>
      <c r="AE1171" s="34">
        <v>0</v>
      </c>
      <c r="AF1171" s="34">
        <v>45998.809299621244</v>
      </c>
      <c r="AG1171" s="136">
        <v>99700</v>
      </c>
      <c r="AH1171" s="34">
        <v>105037.8</v>
      </c>
      <c r="AI1171" s="34">
        <v>0</v>
      </c>
      <c r="AJ1171" s="34">
        <v>5337.8</v>
      </c>
      <c r="AK1171" s="34">
        <v>5337.8</v>
      </c>
      <c r="AL1171" s="34">
        <v>99700</v>
      </c>
      <c r="AM1171" s="34">
        <v>99700</v>
      </c>
      <c r="AN1171" s="34">
        <v>0</v>
      </c>
      <c r="AO1171" s="34">
        <v>-36701.751625999997</v>
      </c>
      <c r="AP1171" s="34">
        <v>-42039.551626</v>
      </c>
      <c r="AQ1171" s="34">
        <v>5337.7999999999993</v>
      </c>
      <c r="AR1171" s="34">
        <v>-174893</v>
      </c>
      <c r="AS1171" s="34">
        <v>0</v>
      </c>
    </row>
    <row r="1172" spans="2:45" s="1" customFormat="1" ht="12.75" x14ac:dyDescent="0.2">
      <c r="B1172" s="31" t="s">
        <v>3798</v>
      </c>
      <c r="C1172" s="32" t="s">
        <v>2105</v>
      </c>
      <c r="D1172" s="31" t="s">
        <v>2106</v>
      </c>
      <c r="E1172" s="31" t="s">
        <v>13</v>
      </c>
      <c r="F1172" s="31" t="s">
        <v>11</v>
      </c>
      <c r="G1172" s="31" t="s">
        <v>18</v>
      </c>
      <c r="H1172" s="31" t="s">
        <v>49</v>
      </c>
      <c r="I1172" s="31" t="s">
        <v>10</v>
      </c>
      <c r="J1172" s="31" t="s">
        <v>12</v>
      </c>
      <c r="K1172" s="31" t="s">
        <v>2107</v>
      </c>
      <c r="L1172" s="33">
        <v>1492</v>
      </c>
      <c r="M1172" s="150">
        <v>77789.527205999999</v>
      </c>
      <c r="N1172" s="34">
        <v>-114017</v>
      </c>
      <c r="O1172" s="34">
        <v>94551.117892465234</v>
      </c>
      <c r="P1172" s="30">
        <v>-19093.992794000002</v>
      </c>
      <c r="Q1172" s="35">
        <v>6575.2970439999999</v>
      </c>
      <c r="R1172" s="36">
        <v>19093.992794000002</v>
      </c>
      <c r="S1172" s="36">
        <v>1357.7878068576645</v>
      </c>
      <c r="T1172" s="36">
        <v>73877.023886325507</v>
      </c>
      <c r="U1172" s="37">
        <v>94329.31315556624</v>
      </c>
      <c r="V1172" s="38">
        <v>100904.61019956625</v>
      </c>
      <c r="W1172" s="34">
        <v>100904.61019956625</v>
      </c>
      <c r="X1172" s="34">
        <v>91709.737317322899</v>
      </c>
      <c r="Y1172" s="33">
        <v>9194.8728822433477</v>
      </c>
      <c r="Z1172" s="144">
        <v>0</v>
      </c>
      <c r="AA1172" s="34">
        <v>1481.5763341005254</v>
      </c>
      <c r="AB1172" s="34">
        <v>9424.7781493223047</v>
      </c>
      <c r="AC1172" s="34">
        <v>8461.42</v>
      </c>
      <c r="AD1172" s="34">
        <v>3291.5284420618145</v>
      </c>
      <c r="AE1172" s="34">
        <v>0</v>
      </c>
      <c r="AF1172" s="34">
        <v>22659.302925484644</v>
      </c>
      <c r="AG1172" s="136">
        <v>0</v>
      </c>
      <c r="AH1172" s="34">
        <v>17133.48</v>
      </c>
      <c r="AI1172" s="34">
        <v>0</v>
      </c>
      <c r="AJ1172" s="34">
        <v>438</v>
      </c>
      <c r="AK1172" s="34">
        <v>438</v>
      </c>
      <c r="AL1172" s="34">
        <v>0</v>
      </c>
      <c r="AM1172" s="34">
        <v>16695.48</v>
      </c>
      <c r="AN1172" s="34">
        <v>16695.48</v>
      </c>
      <c r="AO1172" s="34">
        <v>-19093.992794000002</v>
      </c>
      <c r="AP1172" s="34">
        <v>-36227.472794000001</v>
      </c>
      <c r="AQ1172" s="34">
        <v>17133.48</v>
      </c>
      <c r="AR1172" s="34">
        <v>-114017</v>
      </c>
      <c r="AS1172" s="34">
        <v>0</v>
      </c>
    </row>
    <row r="1173" spans="2:45" s="1" customFormat="1" ht="12.75" x14ac:dyDescent="0.2">
      <c r="B1173" s="31" t="s">
        <v>3798</v>
      </c>
      <c r="C1173" s="32" t="s">
        <v>471</v>
      </c>
      <c r="D1173" s="31" t="s">
        <v>472</v>
      </c>
      <c r="E1173" s="31" t="s">
        <v>13</v>
      </c>
      <c r="F1173" s="31" t="s">
        <v>11</v>
      </c>
      <c r="G1173" s="31" t="s">
        <v>18</v>
      </c>
      <c r="H1173" s="31" t="s">
        <v>49</v>
      </c>
      <c r="I1173" s="31" t="s">
        <v>10</v>
      </c>
      <c r="J1173" s="31" t="s">
        <v>22</v>
      </c>
      <c r="K1173" s="31" t="s">
        <v>473</v>
      </c>
      <c r="L1173" s="33">
        <v>289</v>
      </c>
      <c r="M1173" s="150">
        <v>10423.969827000001</v>
      </c>
      <c r="N1173" s="34">
        <v>16741</v>
      </c>
      <c r="O1173" s="34">
        <v>0</v>
      </c>
      <c r="P1173" s="30">
        <v>33973.969827000001</v>
      </c>
      <c r="Q1173" s="35">
        <v>0</v>
      </c>
      <c r="R1173" s="36">
        <v>0</v>
      </c>
      <c r="S1173" s="36">
        <v>138.24513028576737</v>
      </c>
      <c r="T1173" s="36">
        <v>439.75486971423265</v>
      </c>
      <c r="U1173" s="37">
        <v>578.00311686686803</v>
      </c>
      <c r="V1173" s="38">
        <v>578.00311686686803</v>
      </c>
      <c r="W1173" s="34">
        <v>34551.972943866866</v>
      </c>
      <c r="X1173" s="34">
        <v>138.24513028576621</v>
      </c>
      <c r="Y1173" s="33">
        <v>34413.727813581099</v>
      </c>
      <c r="Z1173" s="144">
        <v>0</v>
      </c>
      <c r="AA1173" s="34">
        <v>2186.103056857798</v>
      </c>
      <c r="AB1173" s="34">
        <v>1565.4719210548665</v>
      </c>
      <c r="AC1173" s="34">
        <v>2924.88</v>
      </c>
      <c r="AD1173" s="34">
        <v>0</v>
      </c>
      <c r="AE1173" s="34">
        <v>0</v>
      </c>
      <c r="AF1173" s="34">
        <v>6676.4549779126646</v>
      </c>
      <c r="AG1173" s="136">
        <v>7655</v>
      </c>
      <c r="AH1173" s="34">
        <v>7655</v>
      </c>
      <c r="AI1173" s="34">
        <v>0</v>
      </c>
      <c r="AJ1173" s="34">
        <v>0</v>
      </c>
      <c r="AK1173" s="34">
        <v>0</v>
      </c>
      <c r="AL1173" s="34">
        <v>7655</v>
      </c>
      <c r="AM1173" s="34">
        <v>7655</v>
      </c>
      <c r="AN1173" s="34">
        <v>0</v>
      </c>
      <c r="AO1173" s="34">
        <v>33973.969827000001</v>
      </c>
      <c r="AP1173" s="34">
        <v>33973.969827000001</v>
      </c>
      <c r="AQ1173" s="34">
        <v>0</v>
      </c>
      <c r="AR1173" s="34">
        <v>16741</v>
      </c>
      <c r="AS1173" s="34">
        <v>0</v>
      </c>
    </row>
    <row r="1174" spans="2:45" s="1" customFormat="1" ht="12.75" x14ac:dyDescent="0.2">
      <c r="B1174" s="31" t="s">
        <v>3798</v>
      </c>
      <c r="C1174" s="32" t="s">
        <v>2225</v>
      </c>
      <c r="D1174" s="31" t="s">
        <v>2226</v>
      </c>
      <c r="E1174" s="31" t="s">
        <v>13</v>
      </c>
      <c r="F1174" s="31" t="s">
        <v>11</v>
      </c>
      <c r="G1174" s="31" t="s">
        <v>18</v>
      </c>
      <c r="H1174" s="31" t="s">
        <v>49</v>
      </c>
      <c r="I1174" s="31" t="s">
        <v>10</v>
      </c>
      <c r="J1174" s="31" t="s">
        <v>14</v>
      </c>
      <c r="K1174" s="31" t="s">
        <v>2227</v>
      </c>
      <c r="L1174" s="33">
        <v>8242</v>
      </c>
      <c r="M1174" s="150">
        <v>278432.137666</v>
      </c>
      <c r="N1174" s="34">
        <v>-67280</v>
      </c>
      <c r="O1174" s="34">
        <v>32658.113577381424</v>
      </c>
      <c r="P1174" s="30">
        <v>238402.14366599999</v>
      </c>
      <c r="Q1174" s="35">
        <v>15159.165872</v>
      </c>
      <c r="R1174" s="36">
        <v>0</v>
      </c>
      <c r="S1174" s="36">
        <v>13632.54511086238</v>
      </c>
      <c r="T1174" s="36">
        <v>2851.4548891376198</v>
      </c>
      <c r="U1174" s="37">
        <v>16484.088890023275</v>
      </c>
      <c r="V1174" s="38">
        <v>31643.254762023273</v>
      </c>
      <c r="W1174" s="34">
        <v>270045.39842802327</v>
      </c>
      <c r="X1174" s="34">
        <v>25561.022082862415</v>
      </c>
      <c r="Y1174" s="33">
        <v>244484.37634516085</v>
      </c>
      <c r="Z1174" s="144">
        <v>0</v>
      </c>
      <c r="AA1174" s="34">
        <v>35398.009687933394</v>
      </c>
      <c r="AB1174" s="34">
        <v>68372.582022930408</v>
      </c>
      <c r="AC1174" s="34">
        <v>34548.1</v>
      </c>
      <c r="AD1174" s="34">
        <v>8815.9166589842389</v>
      </c>
      <c r="AE1174" s="34">
        <v>681.46</v>
      </c>
      <c r="AF1174" s="34">
        <v>147816.06836984804</v>
      </c>
      <c r="AG1174" s="136">
        <v>49603</v>
      </c>
      <c r="AH1174" s="34">
        <v>106814.00599999999</v>
      </c>
      <c r="AI1174" s="34">
        <v>0</v>
      </c>
      <c r="AJ1174" s="34">
        <v>16209.7</v>
      </c>
      <c r="AK1174" s="34">
        <v>16209.7</v>
      </c>
      <c r="AL1174" s="34">
        <v>49603</v>
      </c>
      <c r="AM1174" s="34">
        <v>90604.305999999997</v>
      </c>
      <c r="AN1174" s="34">
        <v>41001.305999999997</v>
      </c>
      <c r="AO1174" s="34">
        <v>238402.14366599999</v>
      </c>
      <c r="AP1174" s="34">
        <v>181191.137666</v>
      </c>
      <c r="AQ1174" s="34">
        <v>57211.005999999994</v>
      </c>
      <c r="AR1174" s="34">
        <v>-67280</v>
      </c>
      <c r="AS1174" s="34">
        <v>0</v>
      </c>
    </row>
    <row r="1175" spans="2:45" s="1" customFormat="1" ht="12.75" x14ac:dyDescent="0.2">
      <c r="B1175" s="31" t="s">
        <v>3798</v>
      </c>
      <c r="C1175" s="32" t="s">
        <v>157</v>
      </c>
      <c r="D1175" s="31" t="s">
        <v>158</v>
      </c>
      <c r="E1175" s="31" t="s">
        <v>13</v>
      </c>
      <c r="F1175" s="31" t="s">
        <v>11</v>
      </c>
      <c r="G1175" s="31" t="s">
        <v>18</v>
      </c>
      <c r="H1175" s="31" t="s">
        <v>49</v>
      </c>
      <c r="I1175" s="31" t="s">
        <v>10</v>
      </c>
      <c r="J1175" s="31" t="s">
        <v>22</v>
      </c>
      <c r="K1175" s="31" t="s">
        <v>159</v>
      </c>
      <c r="L1175" s="33">
        <v>373</v>
      </c>
      <c r="M1175" s="150">
        <v>37099.086322000003</v>
      </c>
      <c r="N1175" s="34">
        <v>-9378.9599999999991</v>
      </c>
      <c r="O1175" s="34">
        <v>5899.7160795163982</v>
      </c>
      <c r="P1175" s="30">
        <v>12467.639322000003</v>
      </c>
      <c r="Q1175" s="35">
        <v>1333.7923370000001</v>
      </c>
      <c r="R1175" s="36">
        <v>0</v>
      </c>
      <c r="S1175" s="36">
        <v>518.7178217144849</v>
      </c>
      <c r="T1175" s="36">
        <v>227.2821782855151</v>
      </c>
      <c r="U1175" s="37">
        <v>746.00402280741093</v>
      </c>
      <c r="V1175" s="38">
        <v>2079.7963598074111</v>
      </c>
      <c r="W1175" s="34">
        <v>14547.435681807414</v>
      </c>
      <c r="X1175" s="34">
        <v>972.59591571448618</v>
      </c>
      <c r="Y1175" s="33">
        <v>13574.839766092928</v>
      </c>
      <c r="Z1175" s="144">
        <v>0</v>
      </c>
      <c r="AA1175" s="34">
        <v>2099.2831564041476</v>
      </c>
      <c r="AB1175" s="34">
        <v>5181.4149177565314</v>
      </c>
      <c r="AC1175" s="34">
        <v>1563.51</v>
      </c>
      <c r="AD1175" s="34">
        <v>204</v>
      </c>
      <c r="AE1175" s="34">
        <v>1010.34</v>
      </c>
      <c r="AF1175" s="34">
        <v>10058.548074160679</v>
      </c>
      <c r="AG1175" s="136">
        <v>0</v>
      </c>
      <c r="AH1175" s="34">
        <v>5864.5129999999999</v>
      </c>
      <c r="AI1175" s="34">
        <v>0</v>
      </c>
      <c r="AJ1175" s="34">
        <v>2216.2000000000003</v>
      </c>
      <c r="AK1175" s="34">
        <v>2216.2000000000003</v>
      </c>
      <c r="AL1175" s="34">
        <v>0</v>
      </c>
      <c r="AM1175" s="34">
        <v>3648.3129999999996</v>
      </c>
      <c r="AN1175" s="34">
        <v>3648.3129999999996</v>
      </c>
      <c r="AO1175" s="34">
        <v>12467.639322000003</v>
      </c>
      <c r="AP1175" s="34">
        <v>6603.1263220000019</v>
      </c>
      <c r="AQ1175" s="34">
        <v>5864.512999999999</v>
      </c>
      <c r="AR1175" s="34">
        <v>-9378.9599999999991</v>
      </c>
      <c r="AS1175" s="34">
        <v>0</v>
      </c>
    </row>
    <row r="1176" spans="2:45" s="1" customFormat="1" ht="12.75" x14ac:dyDescent="0.2">
      <c r="B1176" s="31" t="s">
        <v>3798</v>
      </c>
      <c r="C1176" s="32" t="s">
        <v>282</v>
      </c>
      <c r="D1176" s="31" t="s">
        <v>283</v>
      </c>
      <c r="E1176" s="31" t="s">
        <v>13</v>
      </c>
      <c r="F1176" s="31" t="s">
        <v>11</v>
      </c>
      <c r="G1176" s="31" t="s">
        <v>18</v>
      </c>
      <c r="H1176" s="31" t="s">
        <v>49</v>
      </c>
      <c r="I1176" s="31" t="s">
        <v>10</v>
      </c>
      <c r="J1176" s="31" t="s">
        <v>22</v>
      </c>
      <c r="K1176" s="31" t="s">
        <v>284</v>
      </c>
      <c r="L1176" s="33">
        <v>370</v>
      </c>
      <c r="M1176" s="150">
        <v>116042.592812</v>
      </c>
      <c r="N1176" s="34">
        <v>-45043</v>
      </c>
      <c r="O1176" s="34">
        <v>31020.662299911131</v>
      </c>
      <c r="P1176" s="30">
        <v>68860.092812000003</v>
      </c>
      <c r="Q1176" s="35">
        <v>2279.3658099999998</v>
      </c>
      <c r="R1176" s="36">
        <v>0</v>
      </c>
      <c r="S1176" s="36">
        <v>490.22958742875971</v>
      </c>
      <c r="T1176" s="36">
        <v>249.77041257124029</v>
      </c>
      <c r="U1176" s="37">
        <v>740.00399045239158</v>
      </c>
      <c r="V1176" s="38">
        <v>3019.3698004523912</v>
      </c>
      <c r="W1176" s="34">
        <v>71879.462612452393</v>
      </c>
      <c r="X1176" s="34">
        <v>919.18047642876627</v>
      </c>
      <c r="Y1176" s="33">
        <v>70960.282136023627</v>
      </c>
      <c r="Z1176" s="144">
        <v>0</v>
      </c>
      <c r="AA1176" s="34">
        <v>9483.4510361879657</v>
      </c>
      <c r="AB1176" s="34">
        <v>12870.238520760089</v>
      </c>
      <c r="AC1176" s="34">
        <v>1550.93</v>
      </c>
      <c r="AD1176" s="34">
        <v>1853.0650000000001</v>
      </c>
      <c r="AE1176" s="34">
        <v>1613.19</v>
      </c>
      <c r="AF1176" s="34">
        <v>27370.874556948052</v>
      </c>
      <c r="AG1176" s="136">
        <v>16002</v>
      </c>
      <c r="AH1176" s="34">
        <v>20529.5</v>
      </c>
      <c r="AI1176" s="34">
        <v>0</v>
      </c>
      <c r="AJ1176" s="34">
        <v>4527.5</v>
      </c>
      <c r="AK1176" s="34">
        <v>4527.5</v>
      </c>
      <c r="AL1176" s="34">
        <v>16002</v>
      </c>
      <c r="AM1176" s="34">
        <v>16002</v>
      </c>
      <c r="AN1176" s="34">
        <v>0</v>
      </c>
      <c r="AO1176" s="34">
        <v>68860.092812000003</v>
      </c>
      <c r="AP1176" s="34">
        <v>64332.592812000003</v>
      </c>
      <c r="AQ1176" s="34">
        <v>4527.5</v>
      </c>
      <c r="AR1176" s="34">
        <v>-45043</v>
      </c>
      <c r="AS1176" s="34">
        <v>0</v>
      </c>
    </row>
    <row r="1177" spans="2:45" s="1" customFormat="1" ht="12.75" x14ac:dyDescent="0.2">
      <c r="B1177" s="31" t="s">
        <v>3798</v>
      </c>
      <c r="C1177" s="32" t="s">
        <v>956</v>
      </c>
      <c r="D1177" s="31" t="s">
        <v>957</v>
      </c>
      <c r="E1177" s="31" t="s">
        <v>13</v>
      </c>
      <c r="F1177" s="31" t="s">
        <v>11</v>
      </c>
      <c r="G1177" s="31" t="s">
        <v>18</v>
      </c>
      <c r="H1177" s="31" t="s">
        <v>49</v>
      </c>
      <c r="I1177" s="31" t="s">
        <v>10</v>
      </c>
      <c r="J1177" s="31" t="s">
        <v>12</v>
      </c>
      <c r="K1177" s="31" t="s">
        <v>958</v>
      </c>
      <c r="L1177" s="33">
        <v>4835</v>
      </c>
      <c r="M1177" s="150">
        <v>201935.28956800001</v>
      </c>
      <c r="N1177" s="34">
        <v>-170178</v>
      </c>
      <c r="O1177" s="34">
        <v>78276.461349188627</v>
      </c>
      <c r="P1177" s="30">
        <v>13994.818524800008</v>
      </c>
      <c r="Q1177" s="35">
        <v>13265.478093</v>
      </c>
      <c r="R1177" s="36">
        <v>0</v>
      </c>
      <c r="S1177" s="36">
        <v>8771.0407062890827</v>
      </c>
      <c r="T1177" s="36">
        <v>48914.54606777944</v>
      </c>
      <c r="U1177" s="37">
        <v>57685.897843781626</v>
      </c>
      <c r="V1177" s="38">
        <v>70951.375936781624</v>
      </c>
      <c r="W1177" s="34">
        <v>84946.194461581632</v>
      </c>
      <c r="X1177" s="34">
        <v>75136.526673677683</v>
      </c>
      <c r="Y1177" s="33">
        <v>9809.6677879039489</v>
      </c>
      <c r="Z1177" s="144">
        <v>0</v>
      </c>
      <c r="AA1177" s="34">
        <v>8596.4734258754106</v>
      </c>
      <c r="AB1177" s="34">
        <v>56658.769940807862</v>
      </c>
      <c r="AC1177" s="34">
        <v>20266.93</v>
      </c>
      <c r="AD1177" s="34">
        <v>1643.3167461472249</v>
      </c>
      <c r="AE1177" s="34">
        <v>0</v>
      </c>
      <c r="AF1177" s="34">
        <v>87165.490112830492</v>
      </c>
      <c r="AG1177" s="136">
        <v>105503</v>
      </c>
      <c r="AH1177" s="34">
        <v>120073.5289568</v>
      </c>
      <c r="AI1177" s="34">
        <v>5623</v>
      </c>
      <c r="AJ1177" s="34">
        <v>20193.528956800001</v>
      </c>
      <c r="AK1177" s="34">
        <v>14570.528956800001</v>
      </c>
      <c r="AL1177" s="34">
        <v>99880</v>
      </c>
      <c r="AM1177" s="34">
        <v>99880</v>
      </c>
      <c r="AN1177" s="34">
        <v>0</v>
      </c>
      <c r="AO1177" s="34">
        <v>13994.818524800008</v>
      </c>
      <c r="AP1177" s="34">
        <v>-575.71043199999258</v>
      </c>
      <c r="AQ1177" s="34">
        <v>14570.528956800001</v>
      </c>
      <c r="AR1177" s="34">
        <v>-170178</v>
      </c>
      <c r="AS1177" s="34">
        <v>0</v>
      </c>
    </row>
    <row r="1178" spans="2:45" s="1" customFormat="1" ht="12.75" x14ac:dyDescent="0.2">
      <c r="B1178" s="31" t="s">
        <v>3798</v>
      </c>
      <c r="C1178" s="32" t="s">
        <v>3458</v>
      </c>
      <c r="D1178" s="31" t="s">
        <v>3459</v>
      </c>
      <c r="E1178" s="31" t="s">
        <v>13</v>
      </c>
      <c r="F1178" s="31" t="s">
        <v>11</v>
      </c>
      <c r="G1178" s="31" t="s">
        <v>18</v>
      </c>
      <c r="H1178" s="31" t="s">
        <v>49</v>
      </c>
      <c r="I1178" s="31" t="s">
        <v>10</v>
      </c>
      <c r="J1178" s="31" t="s">
        <v>12</v>
      </c>
      <c r="K1178" s="31" t="s">
        <v>3460</v>
      </c>
      <c r="L1178" s="33">
        <v>1163</v>
      </c>
      <c r="M1178" s="150">
        <v>50068.501176000005</v>
      </c>
      <c r="N1178" s="34">
        <v>-12036</v>
      </c>
      <c r="O1178" s="34">
        <v>7255.9063087717641</v>
      </c>
      <c r="P1178" s="30">
        <v>46169.371176000001</v>
      </c>
      <c r="Q1178" s="35">
        <v>1794.628029</v>
      </c>
      <c r="R1178" s="36">
        <v>0</v>
      </c>
      <c r="S1178" s="36">
        <v>1090.9349382861333</v>
      </c>
      <c r="T1178" s="36">
        <v>1235.0650617138667</v>
      </c>
      <c r="U1178" s="37">
        <v>2326.0125429625173</v>
      </c>
      <c r="V1178" s="38">
        <v>4120.6405719625172</v>
      </c>
      <c r="W1178" s="34">
        <v>50290.011747962519</v>
      </c>
      <c r="X1178" s="34">
        <v>2045.5030092861343</v>
      </c>
      <c r="Y1178" s="33">
        <v>48244.508738676384</v>
      </c>
      <c r="Z1178" s="144">
        <v>0</v>
      </c>
      <c r="AA1178" s="34">
        <v>1425.1711385173735</v>
      </c>
      <c r="AB1178" s="34">
        <v>4777.6448786785295</v>
      </c>
      <c r="AC1178" s="34">
        <v>4874.96</v>
      </c>
      <c r="AD1178" s="34">
        <v>1706.2869705999999</v>
      </c>
      <c r="AE1178" s="34">
        <v>0</v>
      </c>
      <c r="AF1178" s="34">
        <v>12784.062987795902</v>
      </c>
      <c r="AG1178" s="136">
        <v>6865</v>
      </c>
      <c r="AH1178" s="34">
        <v>13963.869999999999</v>
      </c>
      <c r="AI1178" s="34">
        <v>0</v>
      </c>
      <c r="AJ1178" s="34">
        <v>949.90000000000009</v>
      </c>
      <c r="AK1178" s="34">
        <v>949.90000000000009</v>
      </c>
      <c r="AL1178" s="34">
        <v>6865</v>
      </c>
      <c r="AM1178" s="34">
        <v>13013.97</v>
      </c>
      <c r="AN1178" s="34">
        <v>6148.9699999999993</v>
      </c>
      <c r="AO1178" s="34">
        <v>46169.371176000001</v>
      </c>
      <c r="AP1178" s="34">
        <v>39070.501175999998</v>
      </c>
      <c r="AQ1178" s="34">
        <v>7098.8699999999953</v>
      </c>
      <c r="AR1178" s="34">
        <v>-12036</v>
      </c>
      <c r="AS1178" s="34">
        <v>0</v>
      </c>
    </row>
    <row r="1179" spans="2:45" s="1" customFormat="1" ht="12.75" x14ac:dyDescent="0.2">
      <c r="B1179" s="31" t="s">
        <v>3798</v>
      </c>
      <c r="C1179" s="32" t="s">
        <v>3629</v>
      </c>
      <c r="D1179" s="31" t="s">
        <v>3630</v>
      </c>
      <c r="E1179" s="31" t="s">
        <v>13</v>
      </c>
      <c r="F1179" s="31" t="s">
        <v>11</v>
      </c>
      <c r="G1179" s="31" t="s">
        <v>18</v>
      </c>
      <c r="H1179" s="31" t="s">
        <v>49</v>
      </c>
      <c r="I1179" s="31" t="s">
        <v>10</v>
      </c>
      <c r="J1179" s="31" t="s">
        <v>22</v>
      </c>
      <c r="K1179" s="31" t="s">
        <v>3631</v>
      </c>
      <c r="L1179" s="33">
        <v>696</v>
      </c>
      <c r="M1179" s="150">
        <v>26073.366850999999</v>
      </c>
      <c r="N1179" s="34">
        <v>-20491</v>
      </c>
      <c r="O1179" s="34">
        <v>10345.873978927368</v>
      </c>
      <c r="P1179" s="30">
        <v>17618.703536099998</v>
      </c>
      <c r="Q1179" s="35">
        <v>1375.218879</v>
      </c>
      <c r="R1179" s="36">
        <v>0</v>
      </c>
      <c r="S1179" s="36">
        <v>642.1167222859608</v>
      </c>
      <c r="T1179" s="36">
        <v>749.8832777140392</v>
      </c>
      <c r="U1179" s="37">
        <v>1392.0075063644988</v>
      </c>
      <c r="V1179" s="38">
        <v>2767.226385364499</v>
      </c>
      <c r="W1179" s="34">
        <v>20385.929921464496</v>
      </c>
      <c r="X1179" s="34">
        <v>1203.9688542859622</v>
      </c>
      <c r="Y1179" s="33">
        <v>19181.961067178534</v>
      </c>
      <c r="Z1179" s="144">
        <v>0</v>
      </c>
      <c r="AA1179" s="34">
        <v>2653.6269472490098</v>
      </c>
      <c r="AB1179" s="34">
        <v>3327.3587671621003</v>
      </c>
      <c r="AC1179" s="34">
        <v>2917.43</v>
      </c>
      <c r="AD1179" s="34">
        <v>323.00175599999994</v>
      </c>
      <c r="AE1179" s="34">
        <v>0</v>
      </c>
      <c r="AF1179" s="34">
        <v>9221.4174704111101</v>
      </c>
      <c r="AG1179" s="136">
        <v>11940</v>
      </c>
      <c r="AH1179" s="34">
        <v>14547.336685099999</v>
      </c>
      <c r="AI1179" s="34">
        <v>0</v>
      </c>
      <c r="AJ1179" s="34">
        <v>2607.3366851000001</v>
      </c>
      <c r="AK1179" s="34">
        <v>2607.3366851000001</v>
      </c>
      <c r="AL1179" s="34">
        <v>11940</v>
      </c>
      <c r="AM1179" s="34">
        <v>11940</v>
      </c>
      <c r="AN1179" s="34">
        <v>0</v>
      </c>
      <c r="AO1179" s="34">
        <v>17618.703536099998</v>
      </c>
      <c r="AP1179" s="34">
        <v>15011.366850999999</v>
      </c>
      <c r="AQ1179" s="34">
        <v>2607.3366850999992</v>
      </c>
      <c r="AR1179" s="34">
        <v>-20491</v>
      </c>
      <c r="AS1179" s="34">
        <v>0</v>
      </c>
    </row>
    <row r="1180" spans="2:45" s="1" customFormat="1" ht="12.75" x14ac:dyDescent="0.2">
      <c r="B1180" s="31" t="s">
        <v>3798</v>
      </c>
      <c r="C1180" s="32" t="s">
        <v>3032</v>
      </c>
      <c r="D1180" s="31" t="s">
        <v>3033</v>
      </c>
      <c r="E1180" s="31" t="s">
        <v>13</v>
      </c>
      <c r="F1180" s="31" t="s">
        <v>11</v>
      </c>
      <c r="G1180" s="31" t="s">
        <v>18</v>
      </c>
      <c r="H1180" s="31" t="s">
        <v>49</v>
      </c>
      <c r="I1180" s="31" t="s">
        <v>10</v>
      </c>
      <c r="J1180" s="31" t="s">
        <v>14</v>
      </c>
      <c r="K1180" s="31" t="s">
        <v>3034</v>
      </c>
      <c r="L1180" s="33">
        <v>6832</v>
      </c>
      <c r="M1180" s="150">
        <v>197580.92913499998</v>
      </c>
      <c r="N1180" s="34">
        <v>-261114.64</v>
      </c>
      <c r="O1180" s="34">
        <v>48890.409949970737</v>
      </c>
      <c r="P1180" s="30">
        <v>-346191.91086500004</v>
      </c>
      <c r="Q1180" s="35">
        <v>11194.352122</v>
      </c>
      <c r="R1180" s="36">
        <v>346191.91086500004</v>
      </c>
      <c r="S1180" s="36">
        <v>6410.9421817167477</v>
      </c>
      <c r="T1180" s="36">
        <v>17794.290019696229</v>
      </c>
      <c r="U1180" s="37">
        <v>370399.14043420408</v>
      </c>
      <c r="V1180" s="38">
        <v>381593.49255620409</v>
      </c>
      <c r="W1180" s="34">
        <v>381593.49255620409</v>
      </c>
      <c r="X1180" s="34">
        <v>55326.148827687488</v>
      </c>
      <c r="Y1180" s="33">
        <v>326267.3437285166</v>
      </c>
      <c r="Z1180" s="144">
        <v>0</v>
      </c>
      <c r="AA1180" s="34">
        <v>15590.964508447054</v>
      </c>
      <c r="AB1180" s="34">
        <v>54313.716202306452</v>
      </c>
      <c r="AC1180" s="34">
        <v>29707.96</v>
      </c>
      <c r="AD1180" s="34">
        <v>3969.330249578727</v>
      </c>
      <c r="AE1180" s="34">
        <v>374.25</v>
      </c>
      <c r="AF1180" s="34">
        <v>103956.22096033223</v>
      </c>
      <c r="AG1180" s="136">
        <v>105384</v>
      </c>
      <c r="AH1180" s="34">
        <v>113151.8</v>
      </c>
      <c r="AI1180" s="34">
        <v>0</v>
      </c>
      <c r="AJ1180" s="34">
        <v>7767.8</v>
      </c>
      <c r="AK1180" s="34">
        <v>7767.8</v>
      </c>
      <c r="AL1180" s="34">
        <v>105384</v>
      </c>
      <c r="AM1180" s="34">
        <v>105384</v>
      </c>
      <c r="AN1180" s="34">
        <v>0</v>
      </c>
      <c r="AO1180" s="34">
        <v>-346191.91086500004</v>
      </c>
      <c r="AP1180" s="34">
        <v>-353959.71086500003</v>
      </c>
      <c r="AQ1180" s="34">
        <v>7767.7999999999884</v>
      </c>
      <c r="AR1180" s="34">
        <v>-261114.64</v>
      </c>
      <c r="AS1180" s="34">
        <v>0</v>
      </c>
    </row>
    <row r="1181" spans="2:45" s="1" customFormat="1" ht="12.75" x14ac:dyDescent="0.2">
      <c r="B1181" s="31" t="s">
        <v>3798</v>
      </c>
      <c r="C1181" s="32" t="s">
        <v>1587</v>
      </c>
      <c r="D1181" s="31" t="s">
        <v>1588</v>
      </c>
      <c r="E1181" s="31" t="s">
        <v>13</v>
      </c>
      <c r="F1181" s="31" t="s">
        <v>11</v>
      </c>
      <c r="G1181" s="31" t="s">
        <v>18</v>
      </c>
      <c r="H1181" s="31" t="s">
        <v>49</v>
      </c>
      <c r="I1181" s="31" t="s">
        <v>10</v>
      </c>
      <c r="J1181" s="31" t="s">
        <v>12</v>
      </c>
      <c r="K1181" s="31" t="s">
        <v>1589</v>
      </c>
      <c r="L1181" s="33">
        <v>3416</v>
      </c>
      <c r="M1181" s="150">
        <v>137493.380256</v>
      </c>
      <c r="N1181" s="34">
        <v>-61740</v>
      </c>
      <c r="O1181" s="34">
        <v>30089.239068258707</v>
      </c>
      <c r="P1181" s="30">
        <v>54913.320256000006</v>
      </c>
      <c r="Q1181" s="35">
        <v>10667.050662</v>
      </c>
      <c r="R1181" s="36">
        <v>0</v>
      </c>
      <c r="S1181" s="36">
        <v>3957.4486628586628</v>
      </c>
      <c r="T1181" s="36">
        <v>2874.5513371413372</v>
      </c>
      <c r="U1181" s="37">
        <v>6832.0368415820803</v>
      </c>
      <c r="V1181" s="38">
        <v>17499.087503582079</v>
      </c>
      <c r="W1181" s="34">
        <v>72412.407759582085</v>
      </c>
      <c r="X1181" s="34">
        <v>7420.2162428586598</v>
      </c>
      <c r="Y1181" s="33">
        <v>64992.191516723426</v>
      </c>
      <c r="Z1181" s="144">
        <v>0</v>
      </c>
      <c r="AA1181" s="34">
        <v>5835.0338299583809</v>
      </c>
      <c r="AB1181" s="34">
        <v>11939.18633092768</v>
      </c>
      <c r="AC1181" s="34">
        <v>14318.89</v>
      </c>
      <c r="AD1181" s="34">
        <v>5646.63374210248</v>
      </c>
      <c r="AE1181" s="34">
        <v>710.08</v>
      </c>
      <c r="AF1181" s="34">
        <v>38449.823902988544</v>
      </c>
      <c r="AG1181" s="136">
        <v>29973</v>
      </c>
      <c r="AH1181" s="34">
        <v>49084.94</v>
      </c>
      <c r="AI1181" s="34">
        <v>7060</v>
      </c>
      <c r="AJ1181" s="34">
        <v>10859.900000000001</v>
      </c>
      <c r="AK1181" s="34">
        <v>3799.9000000000015</v>
      </c>
      <c r="AL1181" s="34">
        <v>22913</v>
      </c>
      <c r="AM1181" s="34">
        <v>38225.040000000001</v>
      </c>
      <c r="AN1181" s="34">
        <v>15312.04</v>
      </c>
      <c r="AO1181" s="34">
        <v>54913.320256000006</v>
      </c>
      <c r="AP1181" s="34">
        <v>35801.380256000004</v>
      </c>
      <c r="AQ1181" s="34">
        <v>19111.940000000002</v>
      </c>
      <c r="AR1181" s="34">
        <v>-61740</v>
      </c>
      <c r="AS1181" s="34">
        <v>0</v>
      </c>
    </row>
    <row r="1182" spans="2:45" s="1" customFormat="1" ht="12.75" x14ac:dyDescent="0.2">
      <c r="B1182" s="31" t="s">
        <v>3798</v>
      </c>
      <c r="C1182" s="32" t="s">
        <v>2012</v>
      </c>
      <c r="D1182" s="31" t="s">
        <v>2013</v>
      </c>
      <c r="E1182" s="31" t="s">
        <v>13</v>
      </c>
      <c r="F1182" s="31" t="s">
        <v>11</v>
      </c>
      <c r="G1182" s="31" t="s">
        <v>18</v>
      </c>
      <c r="H1182" s="31" t="s">
        <v>49</v>
      </c>
      <c r="I1182" s="31" t="s">
        <v>10</v>
      </c>
      <c r="J1182" s="31" t="s">
        <v>12</v>
      </c>
      <c r="K1182" s="31" t="s">
        <v>2014</v>
      </c>
      <c r="L1182" s="33">
        <v>1931</v>
      </c>
      <c r="M1182" s="150">
        <v>80618.959573</v>
      </c>
      <c r="N1182" s="34">
        <v>-7137</v>
      </c>
      <c r="O1182" s="34">
        <v>0</v>
      </c>
      <c r="P1182" s="30">
        <v>85847.849573</v>
      </c>
      <c r="Q1182" s="35">
        <v>5235.0303489999997</v>
      </c>
      <c r="R1182" s="36">
        <v>0</v>
      </c>
      <c r="S1182" s="36">
        <v>5091.7486834305264</v>
      </c>
      <c r="T1182" s="36">
        <v>-66.458503240043683</v>
      </c>
      <c r="U1182" s="37">
        <v>5025.3172790840208</v>
      </c>
      <c r="V1182" s="38">
        <v>10260.34762808402</v>
      </c>
      <c r="W1182" s="34">
        <v>96108.197201084025</v>
      </c>
      <c r="X1182" s="34">
        <v>9547.0287814305484</v>
      </c>
      <c r="Y1182" s="33">
        <v>86561.168419653477</v>
      </c>
      <c r="Z1182" s="144">
        <v>0</v>
      </c>
      <c r="AA1182" s="34">
        <v>6424.786009471045</v>
      </c>
      <c r="AB1182" s="34">
        <v>19314.645421597466</v>
      </c>
      <c r="AC1182" s="34">
        <v>8094.2</v>
      </c>
      <c r="AD1182" s="34">
        <v>1910.894917675</v>
      </c>
      <c r="AE1182" s="34">
        <v>0</v>
      </c>
      <c r="AF1182" s="34">
        <v>35744.526348743515</v>
      </c>
      <c r="AG1182" s="136">
        <v>20438</v>
      </c>
      <c r="AH1182" s="34">
        <v>22967.89</v>
      </c>
      <c r="AI1182" s="34">
        <v>0</v>
      </c>
      <c r="AJ1182" s="34">
        <v>1360</v>
      </c>
      <c r="AK1182" s="34">
        <v>1360</v>
      </c>
      <c r="AL1182" s="34">
        <v>20438</v>
      </c>
      <c r="AM1182" s="34">
        <v>21607.89</v>
      </c>
      <c r="AN1182" s="34">
        <v>1169.8899999999994</v>
      </c>
      <c r="AO1182" s="34">
        <v>85847.849573</v>
      </c>
      <c r="AP1182" s="34">
        <v>83317.959573</v>
      </c>
      <c r="AQ1182" s="34">
        <v>2529.8899999999994</v>
      </c>
      <c r="AR1182" s="34">
        <v>-7137</v>
      </c>
      <c r="AS1182" s="34">
        <v>0</v>
      </c>
    </row>
    <row r="1183" spans="2:45" s="1" customFormat="1" ht="12.75" x14ac:dyDescent="0.2">
      <c r="B1183" s="31" t="s">
        <v>3798</v>
      </c>
      <c r="C1183" s="32" t="s">
        <v>3695</v>
      </c>
      <c r="D1183" s="31" t="s">
        <v>3696</v>
      </c>
      <c r="E1183" s="31" t="s">
        <v>13</v>
      </c>
      <c r="F1183" s="31" t="s">
        <v>11</v>
      </c>
      <c r="G1183" s="31" t="s">
        <v>18</v>
      </c>
      <c r="H1183" s="31" t="s">
        <v>49</v>
      </c>
      <c r="I1183" s="31" t="s">
        <v>10</v>
      </c>
      <c r="J1183" s="31" t="s">
        <v>14</v>
      </c>
      <c r="K1183" s="31" t="s">
        <v>3697</v>
      </c>
      <c r="L1183" s="33">
        <v>7084</v>
      </c>
      <c r="M1183" s="150">
        <v>345539.67342800001</v>
      </c>
      <c r="N1183" s="34">
        <v>-266302.07</v>
      </c>
      <c r="O1183" s="34">
        <v>83010.687919002958</v>
      </c>
      <c r="P1183" s="30">
        <v>181170.5707708</v>
      </c>
      <c r="Q1183" s="35">
        <v>19472.403353999998</v>
      </c>
      <c r="R1183" s="36">
        <v>0</v>
      </c>
      <c r="S1183" s="36">
        <v>12966.446057147834</v>
      </c>
      <c r="T1183" s="36">
        <v>1201.5539428521661</v>
      </c>
      <c r="U1183" s="37">
        <v>14168.076400985788</v>
      </c>
      <c r="V1183" s="38">
        <v>33640.47975498579</v>
      </c>
      <c r="W1183" s="34">
        <v>214811.05052578577</v>
      </c>
      <c r="X1183" s="34">
        <v>24312.086357147811</v>
      </c>
      <c r="Y1183" s="33">
        <v>190498.96416863796</v>
      </c>
      <c r="Z1183" s="144">
        <v>7211.1330630044458</v>
      </c>
      <c r="AA1183" s="34">
        <v>43635.638325567197</v>
      </c>
      <c r="AB1183" s="34">
        <v>80345.780662496094</v>
      </c>
      <c r="AC1183" s="34">
        <v>29694.09</v>
      </c>
      <c r="AD1183" s="34">
        <v>10849.184232899999</v>
      </c>
      <c r="AE1183" s="34">
        <v>8860.56</v>
      </c>
      <c r="AF1183" s="34">
        <v>180596.38628396773</v>
      </c>
      <c r="AG1183" s="136">
        <v>474983</v>
      </c>
      <c r="AH1183" s="34">
        <v>505976.9673428</v>
      </c>
      <c r="AI1183" s="34">
        <v>3560</v>
      </c>
      <c r="AJ1183" s="34">
        <v>34553.967342800002</v>
      </c>
      <c r="AK1183" s="34">
        <v>30993.967342800002</v>
      </c>
      <c r="AL1183" s="34">
        <v>471423</v>
      </c>
      <c r="AM1183" s="34">
        <v>471423</v>
      </c>
      <c r="AN1183" s="34">
        <v>0</v>
      </c>
      <c r="AO1183" s="34">
        <v>181170.5707708</v>
      </c>
      <c r="AP1183" s="34">
        <v>150176.603428</v>
      </c>
      <c r="AQ1183" s="34">
        <v>30993.967342799995</v>
      </c>
      <c r="AR1183" s="34">
        <v>-266302.07</v>
      </c>
      <c r="AS1183" s="34">
        <v>0</v>
      </c>
    </row>
    <row r="1184" spans="2:45" s="1" customFormat="1" ht="12.75" x14ac:dyDescent="0.2">
      <c r="B1184" s="31" t="s">
        <v>3798</v>
      </c>
      <c r="C1184" s="32" t="s">
        <v>169</v>
      </c>
      <c r="D1184" s="31" t="s">
        <v>170</v>
      </c>
      <c r="E1184" s="31" t="s">
        <v>13</v>
      </c>
      <c r="F1184" s="31" t="s">
        <v>11</v>
      </c>
      <c r="G1184" s="31" t="s">
        <v>18</v>
      </c>
      <c r="H1184" s="31" t="s">
        <v>49</v>
      </c>
      <c r="I1184" s="31" t="s">
        <v>13</v>
      </c>
      <c r="J1184" s="31" t="s">
        <v>15</v>
      </c>
      <c r="K1184" s="31" t="s">
        <v>49</v>
      </c>
      <c r="L1184" s="33">
        <v>46362</v>
      </c>
      <c r="M1184" s="150">
        <v>2303233.9127510004</v>
      </c>
      <c r="N1184" s="34">
        <v>-2132800.34</v>
      </c>
      <c r="O1184" s="34">
        <v>1478266.9036594036</v>
      </c>
      <c r="P1184" s="30">
        <v>1246681.5727510005</v>
      </c>
      <c r="Q1184" s="35">
        <v>145779.079566</v>
      </c>
      <c r="R1184" s="36">
        <v>0</v>
      </c>
      <c r="S1184" s="36">
        <v>52013.081193162827</v>
      </c>
      <c r="T1184" s="36">
        <v>109467.14451450083</v>
      </c>
      <c r="U1184" s="37">
        <v>161481.09649030268</v>
      </c>
      <c r="V1184" s="38">
        <v>307260.17605630268</v>
      </c>
      <c r="W1184" s="34">
        <v>1553941.7488073031</v>
      </c>
      <c r="X1184" s="34">
        <v>228842.22462356603</v>
      </c>
      <c r="Y1184" s="33">
        <v>1325099.5241837371</v>
      </c>
      <c r="Z1184" s="144">
        <v>0</v>
      </c>
      <c r="AA1184" s="34">
        <v>194870.39840821162</v>
      </c>
      <c r="AB1184" s="34">
        <v>523873.47547733819</v>
      </c>
      <c r="AC1184" s="34">
        <v>194336.2</v>
      </c>
      <c r="AD1184" s="34">
        <v>76489.022832924646</v>
      </c>
      <c r="AE1184" s="34">
        <v>19889.990000000002</v>
      </c>
      <c r="AF1184" s="34">
        <v>1009459.0867184744</v>
      </c>
      <c r="AG1184" s="136">
        <v>1464830</v>
      </c>
      <c r="AH1184" s="34">
        <v>1464830</v>
      </c>
      <c r="AI1184" s="34">
        <v>297428</v>
      </c>
      <c r="AJ1184" s="34">
        <v>297428</v>
      </c>
      <c r="AK1184" s="34">
        <v>0</v>
      </c>
      <c r="AL1184" s="34">
        <v>1167402</v>
      </c>
      <c r="AM1184" s="34">
        <v>1167402</v>
      </c>
      <c r="AN1184" s="34">
        <v>0</v>
      </c>
      <c r="AO1184" s="34">
        <v>1246681.5727510005</v>
      </c>
      <c r="AP1184" s="34">
        <v>1246681.5727510005</v>
      </c>
      <c r="AQ1184" s="34">
        <v>0</v>
      </c>
      <c r="AR1184" s="34">
        <v>-2167800.34</v>
      </c>
      <c r="AS1184" s="34">
        <v>35000</v>
      </c>
    </row>
    <row r="1185" spans="2:45" s="1" customFormat="1" ht="12.75" x14ac:dyDescent="0.2">
      <c r="B1185" s="31" t="s">
        <v>3798</v>
      </c>
      <c r="C1185" s="32" t="s">
        <v>2186</v>
      </c>
      <c r="D1185" s="31" t="s">
        <v>2187</v>
      </c>
      <c r="E1185" s="31" t="s">
        <v>13</v>
      </c>
      <c r="F1185" s="31" t="s">
        <v>11</v>
      </c>
      <c r="G1185" s="31" t="s">
        <v>18</v>
      </c>
      <c r="H1185" s="31" t="s">
        <v>49</v>
      </c>
      <c r="I1185" s="31" t="s">
        <v>10</v>
      </c>
      <c r="J1185" s="31" t="s">
        <v>22</v>
      </c>
      <c r="K1185" s="31" t="s">
        <v>2188</v>
      </c>
      <c r="L1185" s="33">
        <v>409</v>
      </c>
      <c r="M1185" s="150">
        <v>16163.753874</v>
      </c>
      <c r="N1185" s="34">
        <v>10777</v>
      </c>
      <c r="O1185" s="34">
        <v>0</v>
      </c>
      <c r="P1185" s="30">
        <v>26174.182874000002</v>
      </c>
      <c r="Q1185" s="35">
        <v>0</v>
      </c>
      <c r="R1185" s="36">
        <v>0</v>
      </c>
      <c r="S1185" s="36">
        <v>143.76891085719808</v>
      </c>
      <c r="T1185" s="36">
        <v>674.23108914280192</v>
      </c>
      <c r="U1185" s="37">
        <v>818.00441106764367</v>
      </c>
      <c r="V1185" s="38">
        <v>818.00441106764367</v>
      </c>
      <c r="W1185" s="34">
        <v>26992.187285067645</v>
      </c>
      <c r="X1185" s="34">
        <v>143.76891085719762</v>
      </c>
      <c r="Y1185" s="33">
        <v>26848.418374210447</v>
      </c>
      <c r="Z1185" s="144">
        <v>0</v>
      </c>
      <c r="AA1185" s="34">
        <v>2221.5645919033568</v>
      </c>
      <c r="AB1185" s="34">
        <v>1818.6773114528496</v>
      </c>
      <c r="AC1185" s="34">
        <v>2892.3500000000004</v>
      </c>
      <c r="AD1185" s="34">
        <v>0</v>
      </c>
      <c r="AE1185" s="34">
        <v>0</v>
      </c>
      <c r="AF1185" s="34">
        <v>6932.5919033562068</v>
      </c>
      <c r="AG1185" s="136">
        <v>0</v>
      </c>
      <c r="AH1185" s="34">
        <v>4000.4289999999996</v>
      </c>
      <c r="AI1185" s="34">
        <v>0</v>
      </c>
      <c r="AJ1185" s="34">
        <v>0</v>
      </c>
      <c r="AK1185" s="34">
        <v>0</v>
      </c>
      <c r="AL1185" s="34">
        <v>0</v>
      </c>
      <c r="AM1185" s="34">
        <v>4000.4289999999996</v>
      </c>
      <c r="AN1185" s="34">
        <v>4000.4289999999996</v>
      </c>
      <c r="AO1185" s="34">
        <v>26174.182874000002</v>
      </c>
      <c r="AP1185" s="34">
        <v>22173.753874000002</v>
      </c>
      <c r="AQ1185" s="34">
        <v>4000.4290000000001</v>
      </c>
      <c r="AR1185" s="34">
        <v>10777</v>
      </c>
      <c r="AS1185" s="34">
        <v>0</v>
      </c>
    </row>
    <row r="1186" spans="2:45" s="1" customFormat="1" ht="12.75" x14ac:dyDescent="0.2">
      <c r="B1186" s="31" t="s">
        <v>3798</v>
      </c>
      <c r="C1186" s="32" t="s">
        <v>1644</v>
      </c>
      <c r="D1186" s="31" t="s">
        <v>1645</v>
      </c>
      <c r="E1186" s="31" t="s">
        <v>13</v>
      </c>
      <c r="F1186" s="31" t="s">
        <v>11</v>
      </c>
      <c r="G1186" s="31" t="s">
        <v>18</v>
      </c>
      <c r="H1186" s="31" t="s">
        <v>49</v>
      </c>
      <c r="I1186" s="31" t="s">
        <v>10</v>
      </c>
      <c r="J1186" s="31" t="s">
        <v>12</v>
      </c>
      <c r="K1186" s="31" t="s">
        <v>1646</v>
      </c>
      <c r="L1186" s="33">
        <v>1556</v>
      </c>
      <c r="M1186" s="150">
        <v>90123.419526000012</v>
      </c>
      <c r="N1186" s="34">
        <v>-68711.5</v>
      </c>
      <c r="O1186" s="34">
        <v>6217.7348504768106</v>
      </c>
      <c r="P1186" s="30">
        <v>67437.819526000007</v>
      </c>
      <c r="Q1186" s="35">
        <v>4597.3209710000001</v>
      </c>
      <c r="R1186" s="36">
        <v>0</v>
      </c>
      <c r="S1186" s="36">
        <v>1694.0675897149363</v>
      </c>
      <c r="T1186" s="36">
        <v>1417.9324102850637</v>
      </c>
      <c r="U1186" s="37">
        <v>3112.0167814700576</v>
      </c>
      <c r="V1186" s="38">
        <v>7709.3377524700572</v>
      </c>
      <c r="W1186" s="34">
        <v>75147.157278470069</v>
      </c>
      <c r="X1186" s="34">
        <v>3176.3767307149537</v>
      </c>
      <c r="Y1186" s="33">
        <v>71970.780547755116</v>
      </c>
      <c r="Z1186" s="144">
        <v>0</v>
      </c>
      <c r="AA1186" s="34">
        <v>3033.0467415164921</v>
      </c>
      <c r="AB1186" s="34">
        <v>4488.4727232246432</v>
      </c>
      <c r="AC1186" s="34">
        <v>6522.31</v>
      </c>
      <c r="AD1186" s="34">
        <v>1154.0017577500005</v>
      </c>
      <c r="AE1186" s="34">
        <v>415.53</v>
      </c>
      <c r="AF1186" s="34">
        <v>15613.361222491136</v>
      </c>
      <c r="AG1186" s="136">
        <v>77358</v>
      </c>
      <c r="AH1186" s="34">
        <v>81773.899999999994</v>
      </c>
      <c r="AI1186" s="34">
        <v>0</v>
      </c>
      <c r="AJ1186" s="34">
        <v>4415.9000000000005</v>
      </c>
      <c r="AK1186" s="34">
        <v>4415.9000000000005</v>
      </c>
      <c r="AL1186" s="34">
        <v>77358</v>
      </c>
      <c r="AM1186" s="34">
        <v>77358</v>
      </c>
      <c r="AN1186" s="34">
        <v>0</v>
      </c>
      <c r="AO1186" s="34">
        <v>67437.819526000007</v>
      </c>
      <c r="AP1186" s="34">
        <v>63021.919526000005</v>
      </c>
      <c r="AQ1186" s="34">
        <v>4415.8999999999942</v>
      </c>
      <c r="AR1186" s="34">
        <v>-90443</v>
      </c>
      <c r="AS1186" s="34">
        <v>21731.5</v>
      </c>
    </row>
    <row r="1187" spans="2:45" s="1" customFormat="1" ht="12.75" x14ac:dyDescent="0.2">
      <c r="B1187" s="31" t="s">
        <v>3798</v>
      </c>
      <c r="C1187" s="32" t="s">
        <v>3704</v>
      </c>
      <c r="D1187" s="31" t="s">
        <v>3705</v>
      </c>
      <c r="E1187" s="31" t="s">
        <v>13</v>
      </c>
      <c r="F1187" s="31" t="s">
        <v>11</v>
      </c>
      <c r="G1187" s="31" t="s">
        <v>18</v>
      </c>
      <c r="H1187" s="31" t="s">
        <v>49</v>
      </c>
      <c r="I1187" s="31" t="s">
        <v>10</v>
      </c>
      <c r="J1187" s="31" t="s">
        <v>22</v>
      </c>
      <c r="K1187" s="31" t="s">
        <v>3706</v>
      </c>
      <c r="L1187" s="33">
        <v>160</v>
      </c>
      <c r="M1187" s="150">
        <v>7203.229510000001</v>
      </c>
      <c r="N1187" s="34">
        <v>-4475.7</v>
      </c>
      <c r="O1187" s="34">
        <v>1799.3351518663897</v>
      </c>
      <c r="P1187" s="30">
        <v>1259.9895100000012</v>
      </c>
      <c r="Q1187" s="35">
        <v>227.61056099999999</v>
      </c>
      <c r="R1187" s="36">
        <v>0</v>
      </c>
      <c r="S1187" s="36">
        <v>0</v>
      </c>
      <c r="T1187" s="36">
        <v>320</v>
      </c>
      <c r="U1187" s="37">
        <v>320.0017256010342</v>
      </c>
      <c r="V1187" s="38">
        <v>547.61228660103416</v>
      </c>
      <c r="W1187" s="34">
        <v>1807.6017966010354</v>
      </c>
      <c r="X1187" s="34">
        <v>311.73508086638844</v>
      </c>
      <c r="Y1187" s="33">
        <v>1495.866715734647</v>
      </c>
      <c r="Z1187" s="144">
        <v>0</v>
      </c>
      <c r="AA1187" s="34">
        <v>977.14274643270744</v>
      </c>
      <c r="AB1187" s="34">
        <v>1759.4398031124867</v>
      </c>
      <c r="AC1187" s="34">
        <v>1511.17</v>
      </c>
      <c r="AD1187" s="34">
        <v>317.5</v>
      </c>
      <c r="AE1187" s="34">
        <v>0</v>
      </c>
      <c r="AF1187" s="34">
        <v>4565.2525495451937</v>
      </c>
      <c r="AG1187" s="136">
        <v>500</v>
      </c>
      <c r="AH1187" s="34">
        <v>1949.4599999999998</v>
      </c>
      <c r="AI1187" s="34">
        <v>0</v>
      </c>
      <c r="AJ1187" s="34">
        <v>384.5</v>
      </c>
      <c r="AK1187" s="34">
        <v>384.5</v>
      </c>
      <c r="AL1187" s="34">
        <v>500</v>
      </c>
      <c r="AM1187" s="34">
        <v>1564.9599999999998</v>
      </c>
      <c r="AN1187" s="34">
        <v>1064.9599999999998</v>
      </c>
      <c r="AO1187" s="34">
        <v>1259.9895100000012</v>
      </c>
      <c r="AP1187" s="34">
        <v>-189.47048999999856</v>
      </c>
      <c r="AQ1187" s="34">
        <v>1449.46</v>
      </c>
      <c r="AR1187" s="34">
        <v>-5742</v>
      </c>
      <c r="AS1187" s="34">
        <v>1266.3000000000002</v>
      </c>
    </row>
    <row r="1188" spans="2:45" s="1" customFormat="1" ht="12.75" x14ac:dyDescent="0.2">
      <c r="B1188" s="31" t="s">
        <v>3799</v>
      </c>
      <c r="C1188" s="32" t="s">
        <v>2741</v>
      </c>
      <c r="D1188" s="31" t="s">
        <v>2742</v>
      </c>
      <c r="E1188" s="31" t="s">
        <v>13</v>
      </c>
      <c r="F1188" s="31" t="s">
        <v>11</v>
      </c>
      <c r="G1188" s="31" t="s">
        <v>18</v>
      </c>
      <c r="H1188" s="31" t="s">
        <v>19</v>
      </c>
      <c r="I1188" s="31" t="s">
        <v>10</v>
      </c>
      <c r="J1188" s="31" t="s">
        <v>10</v>
      </c>
      <c r="K1188" s="31" t="s">
        <v>2743</v>
      </c>
      <c r="L1188" s="33">
        <v>0</v>
      </c>
      <c r="M1188" s="150">
        <v>32388.624635</v>
      </c>
      <c r="N1188" s="34">
        <v>-66669</v>
      </c>
      <c r="O1188" s="34">
        <v>49180.883845341108</v>
      </c>
      <c r="P1188" s="30">
        <v>19870.624635</v>
      </c>
      <c r="Q1188" s="35">
        <v>3122.5776270000001</v>
      </c>
      <c r="R1188" s="36">
        <v>0</v>
      </c>
      <c r="S1188" s="36">
        <v>0</v>
      </c>
      <c r="T1188" s="36">
        <v>22613.529764819621</v>
      </c>
      <c r="U1188" s="37">
        <v>22613.651708351961</v>
      </c>
      <c r="V1188" s="38">
        <v>25736.22933535196</v>
      </c>
      <c r="W1188" s="34">
        <v>45606.853970351964</v>
      </c>
      <c r="X1188" s="34">
        <v>26187.681583341116</v>
      </c>
      <c r="Y1188" s="33">
        <v>19419.172387010847</v>
      </c>
      <c r="Z1188" s="144">
        <v>0</v>
      </c>
      <c r="AA1188" s="34">
        <v>0</v>
      </c>
      <c r="AB1188" s="34">
        <v>0</v>
      </c>
      <c r="AC1188" s="34">
        <v>0</v>
      </c>
      <c r="AD1188" s="34">
        <v>0</v>
      </c>
      <c r="AE1188" s="34">
        <v>0</v>
      </c>
      <c r="AF1188" s="34">
        <v>0</v>
      </c>
      <c r="AG1188" s="136">
        <v>55821</v>
      </c>
      <c r="AH1188" s="34">
        <v>56321</v>
      </c>
      <c r="AI1188" s="34">
        <v>0</v>
      </c>
      <c r="AJ1188" s="34">
        <v>500</v>
      </c>
      <c r="AK1188" s="34">
        <v>500</v>
      </c>
      <c r="AL1188" s="34">
        <v>55821</v>
      </c>
      <c r="AM1188" s="34">
        <v>55821</v>
      </c>
      <c r="AN1188" s="34">
        <v>0</v>
      </c>
      <c r="AO1188" s="34">
        <v>19870.624635</v>
      </c>
      <c r="AP1188" s="34">
        <v>19370.624635</v>
      </c>
      <c r="AQ1188" s="34">
        <v>500</v>
      </c>
      <c r="AR1188" s="34">
        <v>-66669</v>
      </c>
      <c r="AS1188" s="34">
        <v>0</v>
      </c>
    </row>
    <row r="1189" spans="2:45" s="1" customFormat="1" ht="12.75" x14ac:dyDescent="0.2">
      <c r="B1189" s="31" t="s">
        <v>3799</v>
      </c>
      <c r="C1189" s="32" t="s">
        <v>1692</v>
      </c>
      <c r="D1189" s="31" t="s">
        <v>1693</v>
      </c>
      <c r="E1189" s="31" t="s">
        <v>13</v>
      </c>
      <c r="F1189" s="31" t="s">
        <v>11</v>
      </c>
      <c r="G1189" s="31" t="s">
        <v>18</v>
      </c>
      <c r="H1189" s="31" t="s">
        <v>19</v>
      </c>
      <c r="I1189" s="31" t="s">
        <v>10</v>
      </c>
      <c r="J1189" s="31" t="s">
        <v>10</v>
      </c>
      <c r="K1189" s="31" t="s">
        <v>1694</v>
      </c>
      <c r="L1189" s="33">
        <v>0</v>
      </c>
      <c r="M1189" s="150">
        <v>27518.427772999999</v>
      </c>
      <c r="N1189" s="34">
        <v>-48987</v>
      </c>
      <c r="O1189" s="34">
        <v>15435.024871499998</v>
      </c>
      <c r="P1189" s="30">
        <v>16907.427772999999</v>
      </c>
      <c r="Q1189" s="35">
        <v>2148.075664</v>
      </c>
      <c r="R1189" s="36">
        <v>0</v>
      </c>
      <c r="S1189" s="36">
        <v>0</v>
      </c>
      <c r="T1189" s="36">
        <v>0</v>
      </c>
      <c r="U1189" s="37">
        <v>0</v>
      </c>
      <c r="V1189" s="38">
        <v>2148.075664</v>
      </c>
      <c r="W1189" s="34">
        <v>19055.503436999999</v>
      </c>
      <c r="X1189" s="34">
        <v>0</v>
      </c>
      <c r="Y1189" s="33">
        <v>19055.503436999999</v>
      </c>
      <c r="Z1189" s="144">
        <v>0</v>
      </c>
      <c r="AA1189" s="34">
        <v>0</v>
      </c>
      <c r="AB1189" s="34">
        <v>0</v>
      </c>
      <c r="AC1189" s="34">
        <v>0</v>
      </c>
      <c r="AD1189" s="34">
        <v>0</v>
      </c>
      <c r="AE1189" s="34">
        <v>0</v>
      </c>
      <c r="AF1189" s="34">
        <v>0</v>
      </c>
      <c r="AG1189" s="136">
        <v>37614</v>
      </c>
      <c r="AH1189" s="34">
        <v>39528</v>
      </c>
      <c r="AI1189" s="34">
        <v>0</v>
      </c>
      <c r="AJ1189" s="34">
        <v>1914</v>
      </c>
      <c r="AK1189" s="34">
        <v>1914</v>
      </c>
      <c r="AL1189" s="34">
        <v>37614</v>
      </c>
      <c r="AM1189" s="34">
        <v>37614</v>
      </c>
      <c r="AN1189" s="34">
        <v>0</v>
      </c>
      <c r="AO1189" s="34">
        <v>16907.427772999999</v>
      </c>
      <c r="AP1189" s="34">
        <v>14993.427772999999</v>
      </c>
      <c r="AQ1189" s="34">
        <v>1914</v>
      </c>
      <c r="AR1189" s="34">
        <v>-48987</v>
      </c>
      <c r="AS1189" s="34">
        <v>0</v>
      </c>
    </row>
    <row r="1190" spans="2:45" s="1" customFormat="1" ht="12.75" x14ac:dyDescent="0.2">
      <c r="B1190" s="31" t="s">
        <v>3799</v>
      </c>
      <c r="C1190" s="32" t="s">
        <v>1848</v>
      </c>
      <c r="D1190" s="31" t="s">
        <v>1849</v>
      </c>
      <c r="E1190" s="31" t="s">
        <v>13</v>
      </c>
      <c r="F1190" s="31" t="s">
        <v>11</v>
      </c>
      <c r="G1190" s="31" t="s">
        <v>18</v>
      </c>
      <c r="H1190" s="31" t="s">
        <v>19</v>
      </c>
      <c r="I1190" s="31" t="s">
        <v>10</v>
      </c>
      <c r="J1190" s="31" t="s">
        <v>10</v>
      </c>
      <c r="K1190" s="31" t="s">
        <v>1850</v>
      </c>
      <c r="L1190" s="33">
        <v>0</v>
      </c>
      <c r="M1190" s="150">
        <v>9723.7530850000003</v>
      </c>
      <c r="N1190" s="34">
        <v>482</v>
      </c>
      <c r="O1190" s="34">
        <v>0</v>
      </c>
      <c r="P1190" s="30">
        <v>2841.4538253999999</v>
      </c>
      <c r="Q1190" s="35">
        <v>1613.3784920000001</v>
      </c>
      <c r="R1190" s="36">
        <v>0</v>
      </c>
      <c r="S1190" s="36">
        <v>0</v>
      </c>
      <c r="T1190" s="36">
        <v>0</v>
      </c>
      <c r="U1190" s="37">
        <v>0</v>
      </c>
      <c r="V1190" s="38">
        <v>1613.3784920000001</v>
      </c>
      <c r="W1190" s="34">
        <v>4454.8323173999997</v>
      </c>
      <c r="X1190" s="34">
        <v>0</v>
      </c>
      <c r="Y1190" s="33">
        <v>4454.8323173999997</v>
      </c>
      <c r="Z1190" s="144">
        <v>0</v>
      </c>
      <c r="AA1190" s="34">
        <v>0</v>
      </c>
      <c r="AB1190" s="34">
        <v>0</v>
      </c>
      <c r="AC1190" s="34">
        <v>0</v>
      </c>
      <c r="AD1190" s="34">
        <v>0</v>
      </c>
      <c r="AE1190" s="34">
        <v>0</v>
      </c>
      <c r="AF1190" s="34">
        <v>0</v>
      </c>
      <c r="AG1190" s="136">
        <v>720</v>
      </c>
      <c r="AH1190" s="34">
        <v>2333.7007404000001</v>
      </c>
      <c r="AI1190" s="34">
        <v>0</v>
      </c>
      <c r="AJ1190" s="34">
        <v>0</v>
      </c>
      <c r="AK1190" s="34">
        <v>0</v>
      </c>
      <c r="AL1190" s="34">
        <v>720</v>
      </c>
      <c r="AM1190" s="34">
        <v>2333.7007404000001</v>
      </c>
      <c r="AN1190" s="34">
        <v>1613.7007404000001</v>
      </c>
      <c r="AO1190" s="34">
        <v>2841.4538253999999</v>
      </c>
      <c r="AP1190" s="34">
        <v>1227.7530849999998</v>
      </c>
      <c r="AQ1190" s="34">
        <v>1613.7007403999996</v>
      </c>
      <c r="AR1190" s="34">
        <v>482</v>
      </c>
      <c r="AS1190" s="34">
        <v>0</v>
      </c>
    </row>
    <row r="1191" spans="2:45" s="1" customFormat="1" ht="12.75" x14ac:dyDescent="0.2">
      <c r="B1191" s="31" t="s">
        <v>3799</v>
      </c>
      <c r="C1191" s="32" t="s">
        <v>3449</v>
      </c>
      <c r="D1191" s="31" t="s">
        <v>3450</v>
      </c>
      <c r="E1191" s="31" t="s">
        <v>13</v>
      </c>
      <c r="F1191" s="31" t="s">
        <v>11</v>
      </c>
      <c r="G1191" s="31" t="s">
        <v>18</v>
      </c>
      <c r="H1191" s="31" t="s">
        <v>19</v>
      </c>
      <c r="I1191" s="31" t="s">
        <v>10</v>
      </c>
      <c r="J1191" s="31" t="s">
        <v>10</v>
      </c>
      <c r="K1191" s="31" t="s">
        <v>3451</v>
      </c>
      <c r="L1191" s="33">
        <v>0</v>
      </c>
      <c r="M1191" s="150">
        <v>52163.725356000003</v>
      </c>
      <c r="N1191" s="34">
        <v>-100119</v>
      </c>
      <c r="O1191" s="34">
        <v>21281.994039182842</v>
      </c>
      <c r="P1191" s="30">
        <v>645.12535599999683</v>
      </c>
      <c r="Q1191" s="35">
        <v>3408.7891840000002</v>
      </c>
      <c r="R1191" s="36">
        <v>0</v>
      </c>
      <c r="S1191" s="36">
        <v>0</v>
      </c>
      <c r="T1191" s="36">
        <v>14876.753686866277</v>
      </c>
      <c r="U1191" s="37">
        <v>14876.833909808613</v>
      </c>
      <c r="V1191" s="38">
        <v>18285.623093808612</v>
      </c>
      <c r="W1191" s="34">
        <v>18930.748449808609</v>
      </c>
      <c r="X1191" s="34">
        <v>17228.079499182844</v>
      </c>
      <c r="Y1191" s="33">
        <v>1702.6689506257626</v>
      </c>
      <c r="Z1191" s="144">
        <v>0</v>
      </c>
      <c r="AA1191" s="34">
        <v>0</v>
      </c>
      <c r="AB1191" s="34">
        <v>0</v>
      </c>
      <c r="AC1191" s="34">
        <v>0</v>
      </c>
      <c r="AD1191" s="34">
        <v>0</v>
      </c>
      <c r="AE1191" s="34">
        <v>0</v>
      </c>
      <c r="AF1191" s="34">
        <v>0</v>
      </c>
      <c r="AG1191" s="136">
        <v>65048</v>
      </c>
      <c r="AH1191" s="34">
        <v>67538.399999999994</v>
      </c>
      <c r="AI1191" s="34">
        <v>0</v>
      </c>
      <c r="AJ1191" s="34">
        <v>2490.4</v>
      </c>
      <c r="AK1191" s="34">
        <v>2490.4</v>
      </c>
      <c r="AL1191" s="34">
        <v>65048</v>
      </c>
      <c r="AM1191" s="34">
        <v>65048</v>
      </c>
      <c r="AN1191" s="34">
        <v>0</v>
      </c>
      <c r="AO1191" s="34">
        <v>645.12535599999683</v>
      </c>
      <c r="AP1191" s="34">
        <v>-1845.2746440000033</v>
      </c>
      <c r="AQ1191" s="34">
        <v>2490.4</v>
      </c>
      <c r="AR1191" s="34">
        <v>-100119</v>
      </c>
      <c r="AS1191" s="34">
        <v>0</v>
      </c>
    </row>
    <row r="1192" spans="2:45" s="1" customFormat="1" ht="12.75" x14ac:dyDescent="0.2">
      <c r="B1192" s="31" t="s">
        <v>3799</v>
      </c>
      <c r="C1192" s="32" t="s">
        <v>552</v>
      </c>
      <c r="D1192" s="31" t="s">
        <v>553</v>
      </c>
      <c r="E1192" s="31" t="s">
        <v>13</v>
      </c>
      <c r="F1192" s="31" t="s">
        <v>11</v>
      </c>
      <c r="G1192" s="31" t="s">
        <v>18</v>
      </c>
      <c r="H1192" s="31" t="s">
        <v>19</v>
      </c>
      <c r="I1192" s="31" t="s">
        <v>10</v>
      </c>
      <c r="J1192" s="31" t="s">
        <v>10</v>
      </c>
      <c r="K1192" s="31" t="s">
        <v>554</v>
      </c>
      <c r="L1192" s="33">
        <v>0</v>
      </c>
      <c r="M1192" s="150">
        <v>14863.981186000001</v>
      </c>
      <c r="N1192" s="34">
        <v>-48401</v>
      </c>
      <c r="O1192" s="34">
        <v>18359.945163499993</v>
      </c>
      <c r="P1192" s="30">
        <v>-26133.018813999995</v>
      </c>
      <c r="Q1192" s="35">
        <v>1742.9821280000001</v>
      </c>
      <c r="R1192" s="36">
        <v>26133.018813999995</v>
      </c>
      <c r="S1192" s="36">
        <v>0</v>
      </c>
      <c r="T1192" s="36">
        <v>14349.043729141173</v>
      </c>
      <c r="U1192" s="37">
        <v>40482.280842794265</v>
      </c>
      <c r="V1192" s="38">
        <v>42225.262970794269</v>
      </c>
      <c r="W1192" s="34">
        <v>42225.262970794269</v>
      </c>
      <c r="X1192" s="34">
        <v>16616.96303549999</v>
      </c>
      <c r="Y1192" s="33">
        <v>25608.299935294279</v>
      </c>
      <c r="Z1192" s="144">
        <v>0</v>
      </c>
      <c r="AA1192" s="34">
        <v>0</v>
      </c>
      <c r="AB1192" s="34">
        <v>0</v>
      </c>
      <c r="AC1192" s="34">
        <v>0</v>
      </c>
      <c r="AD1192" s="34">
        <v>0</v>
      </c>
      <c r="AE1192" s="34">
        <v>0</v>
      </c>
      <c r="AF1192" s="34">
        <v>0</v>
      </c>
      <c r="AG1192" s="136">
        <v>18904</v>
      </c>
      <c r="AH1192" s="34">
        <v>18904</v>
      </c>
      <c r="AI1192" s="34">
        <v>0</v>
      </c>
      <c r="AJ1192" s="34">
        <v>0</v>
      </c>
      <c r="AK1192" s="34">
        <v>0</v>
      </c>
      <c r="AL1192" s="34">
        <v>18904</v>
      </c>
      <c r="AM1192" s="34">
        <v>18904</v>
      </c>
      <c r="AN1192" s="34">
        <v>0</v>
      </c>
      <c r="AO1192" s="34">
        <v>-26133.018813999995</v>
      </c>
      <c r="AP1192" s="34">
        <v>-26133.018813999995</v>
      </c>
      <c r="AQ1192" s="34">
        <v>0</v>
      </c>
      <c r="AR1192" s="34">
        <v>-48401</v>
      </c>
      <c r="AS1192" s="34">
        <v>0</v>
      </c>
    </row>
    <row r="1193" spans="2:45" s="1" customFormat="1" ht="12.75" x14ac:dyDescent="0.2">
      <c r="B1193" s="31" t="s">
        <v>3799</v>
      </c>
      <c r="C1193" s="32" t="s">
        <v>737</v>
      </c>
      <c r="D1193" s="31" t="s">
        <v>738</v>
      </c>
      <c r="E1193" s="31" t="s">
        <v>13</v>
      </c>
      <c r="F1193" s="31" t="s">
        <v>11</v>
      </c>
      <c r="G1193" s="31" t="s">
        <v>18</v>
      </c>
      <c r="H1193" s="31" t="s">
        <v>19</v>
      </c>
      <c r="I1193" s="31" t="s">
        <v>10</v>
      </c>
      <c r="J1193" s="31" t="s">
        <v>10</v>
      </c>
      <c r="K1193" s="31" t="s">
        <v>739</v>
      </c>
      <c r="L1193" s="33">
        <v>0</v>
      </c>
      <c r="M1193" s="150">
        <v>59507.012355999999</v>
      </c>
      <c r="N1193" s="34">
        <v>-59579</v>
      </c>
      <c r="O1193" s="34">
        <v>12676.288145127352</v>
      </c>
      <c r="P1193" s="30">
        <v>-9649.8876440000022</v>
      </c>
      <c r="Q1193" s="35">
        <v>5007.6445329999997</v>
      </c>
      <c r="R1193" s="36">
        <v>9649.8876440000022</v>
      </c>
      <c r="S1193" s="36">
        <v>0</v>
      </c>
      <c r="T1193" s="36">
        <v>6622.0104298561164</v>
      </c>
      <c r="U1193" s="37">
        <v>16271.985820119071</v>
      </c>
      <c r="V1193" s="38">
        <v>21279.630353119072</v>
      </c>
      <c r="W1193" s="34">
        <v>21279.630353119072</v>
      </c>
      <c r="X1193" s="34">
        <v>7668.6436121273546</v>
      </c>
      <c r="Y1193" s="33">
        <v>13610.986740991717</v>
      </c>
      <c r="Z1193" s="144">
        <v>0</v>
      </c>
      <c r="AA1193" s="34">
        <v>0</v>
      </c>
      <c r="AB1193" s="34">
        <v>0</v>
      </c>
      <c r="AC1193" s="34">
        <v>0</v>
      </c>
      <c r="AD1193" s="34">
        <v>0</v>
      </c>
      <c r="AE1193" s="34">
        <v>0</v>
      </c>
      <c r="AF1193" s="34">
        <v>0</v>
      </c>
      <c r="AG1193" s="136">
        <v>56457</v>
      </c>
      <c r="AH1193" s="34">
        <v>58773.1</v>
      </c>
      <c r="AI1193" s="34">
        <v>0</v>
      </c>
      <c r="AJ1193" s="34">
        <v>2316.1</v>
      </c>
      <c r="AK1193" s="34">
        <v>2316.1</v>
      </c>
      <c r="AL1193" s="34">
        <v>56457</v>
      </c>
      <c r="AM1193" s="34">
        <v>56457</v>
      </c>
      <c r="AN1193" s="34">
        <v>0</v>
      </c>
      <c r="AO1193" s="34">
        <v>-9649.8876440000022</v>
      </c>
      <c r="AP1193" s="34">
        <v>-11965.987644000003</v>
      </c>
      <c r="AQ1193" s="34">
        <v>2316.1000000000004</v>
      </c>
      <c r="AR1193" s="34">
        <v>-59579</v>
      </c>
      <c r="AS1193" s="34">
        <v>0</v>
      </c>
    </row>
    <row r="1194" spans="2:45" s="1" customFormat="1" ht="12.75" x14ac:dyDescent="0.2">
      <c r="B1194" s="31" t="s">
        <v>3799</v>
      </c>
      <c r="C1194" s="32" t="s">
        <v>148</v>
      </c>
      <c r="D1194" s="31" t="s">
        <v>149</v>
      </c>
      <c r="E1194" s="31" t="s">
        <v>13</v>
      </c>
      <c r="F1194" s="31" t="s">
        <v>11</v>
      </c>
      <c r="G1194" s="31" t="s">
        <v>18</v>
      </c>
      <c r="H1194" s="31" t="s">
        <v>19</v>
      </c>
      <c r="I1194" s="31" t="s">
        <v>10</v>
      </c>
      <c r="J1194" s="31" t="s">
        <v>10</v>
      </c>
      <c r="K1194" s="31" t="s">
        <v>150</v>
      </c>
      <c r="L1194" s="33">
        <v>0</v>
      </c>
      <c r="M1194" s="150">
        <v>4121.3905210000003</v>
      </c>
      <c r="N1194" s="34">
        <v>-3000</v>
      </c>
      <c r="O1194" s="34">
        <v>0</v>
      </c>
      <c r="P1194" s="30">
        <v>-2130.4757539599996</v>
      </c>
      <c r="Q1194" s="35">
        <v>346.86914200000001</v>
      </c>
      <c r="R1194" s="36">
        <v>2130.4757539599996</v>
      </c>
      <c r="S1194" s="36">
        <v>0</v>
      </c>
      <c r="T1194" s="36">
        <v>0</v>
      </c>
      <c r="U1194" s="37">
        <v>2130.4872425573881</v>
      </c>
      <c r="V1194" s="38">
        <v>2477.3563845573881</v>
      </c>
      <c r="W1194" s="34">
        <v>2477.3563845573881</v>
      </c>
      <c r="X1194" s="34">
        <v>0</v>
      </c>
      <c r="Y1194" s="33">
        <v>2477.3563845573881</v>
      </c>
      <c r="Z1194" s="144">
        <v>0</v>
      </c>
      <c r="AA1194" s="34">
        <v>0</v>
      </c>
      <c r="AB1194" s="34">
        <v>0</v>
      </c>
      <c r="AC1194" s="34">
        <v>0</v>
      </c>
      <c r="AD1194" s="34">
        <v>0</v>
      </c>
      <c r="AE1194" s="34">
        <v>0</v>
      </c>
      <c r="AF1194" s="34">
        <v>0</v>
      </c>
      <c r="AG1194" s="136">
        <v>0</v>
      </c>
      <c r="AH1194" s="34">
        <v>989.13372504000006</v>
      </c>
      <c r="AI1194" s="34">
        <v>0</v>
      </c>
      <c r="AJ1194" s="34">
        <v>0</v>
      </c>
      <c r="AK1194" s="34">
        <v>0</v>
      </c>
      <c r="AL1194" s="34">
        <v>0</v>
      </c>
      <c r="AM1194" s="34">
        <v>989.13372504000006</v>
      </c>
      <c r="AN1194" s="34">
        <v>989.13372504000006</v>
      </c>
      <c r="AO1194" s="34">
        <v>-2130.4757539599996</v>
      </c>
      <c r="AP1194" s="34">
        <v>-3119.6094789999997</v>
      </c>
      <c r="AQ1194" s="34">
        <v>989.13372504000017</v>
      </c>
      <c r="AR1194" s="34">
        <v>-3000</v>
      </c>
      <c r="AS1194" s="34">
        <v>0</v>
      </c>
    </row>
    <row r="1195" spans="2:45" s="1" customFormat="1" ht="12.75" x14ac:dyDescent="0.2">
      <c r="B1195" s="31" t="s">
        <v>3799</v>
      </c>
      <c r="C1195" s="32" t="s">
        <v>2906</v>
      </c>
      <c r="D1195" s="31" t="s">
        <v>2907</v>
      </c>
      <c r="E1195" s="31" t="s">
        <v>13</v>
      </c>
      <c r="F1195" s="31" t="s">
        <v>11</v>
      </c>
      <c r="G1195" s="31" t="s">
        <v>18</v>
      </c>
      <c r="H1195" s="31" t="s">
        <v>19</v>
      </c>
      <c r="I1195" s="31" t="s">
        <v>10</v>
      </c>
      <c r="J1195" s="31" t="s">
        <v>10</v>
      </c>
      <c r="K1195" s="31" t="s">
        <v>2908</v>
      </c>
      <c r="L1195" s="33">
        <v>0</v>
      </c>
      <c r="M1195" s="150">
        <v>4324.6535974253438</v>
      </c>
      <c r="N1195" s="34">
        <v>0</v>
      </c>
      <c r="O1195" s="34">
        <v>0</v>
      </c>
      <c r="P1195" s="30">
        <v>0</v>
      </c>
      <c r="Q1195" s="35">
        <v>524.34852599999999</v>
      </c>
      <c r="R1195" s="36">
        <v>0</v>
      </c>
      <c r="S1195" s="36">
        <v>0</v>
      </c>
      <c r="T1195" s="36">
        <v>0</v>
      </c>
      <c r="U1195" s="37">
        <v>0</v>
      </c>
      <c r="V1195" s="38">
        <v>524.34852599999999</v>
      </c>
      <c r="W1195" s="34">
        <v>524.34852599999999</v>
      </c>
      <c r="X1195" s="34">
        <v>0</v>
      </c>
      <c r="Y1195" s="33">
        <v>524.34852599999999</v>
      </c>
      <c r="Z1195" s="144">
        <v>0</v>
      </c>
      <c r="AA1195" s="34">
        <v>0</v>
      </c>
      <c r="AB1195" s="34">
        <v>0</v>
      </c>
      <c r="AC1195" s="34">
        <v>0</v>
      </c>
      <c r="AD1195" s="34">
        <v>0</v>
      </c>
      <c r="AE1195" s="34">
        <v>0</v>
      </c>
      <c r="AF1195" s="34">
        <v>0</v>
      </c>
      <c r="AG1195" s="136">
        <v>0</v>
      </c>
      <c r="AH1195" s="34">
        <v>0</v>
      </c>
      <c r="AI1195" s="34">
        <v>0</v>
      </c>
      <c r="AJ1195" s="34">
        <v>0</v>
      </c>
      <c r="AK1195" s="34">
        <v>0</v>
      </c>
      <c r="AL1195" s="34">
        <v>0</v>
      </c>
      <c r="AM1195" s="34">
        <v>0</v>
      </c>
      <c r="AN1195" s="34">
        <v>0</v>
      </c>
      <c r="AO1195" s="34">
        <v>0</v>
      </c>
      <c r="AP1195" s="34">
        <v>0</v>
      </c>
      <c r="AQ1195" s="34">
        <v>0</v>
      </c>
      <c r="AR1195" s="34">
        <v>0</v>
      </c>
      <c r="AS1195" s="34">
        <v>0</v>
      </c>
    </row>
    <row r="1196" spans="2:45" s="1" customFormat="1" ht="12.75" x14ac:dyDescent="0.2">
      <c r="B1196" s="31" t="s">
        <v>3799</v>
      </c>
      <c r="C1196" s="32" t="s">
        <v>3200</v>
      </c>
      <c r="D1196" s="31" t="s">
        <v>3201</v>
      </c>
      <c r="E1196" s="31" t="s">
        <v>13</v>
      </c>
      <c r="F1196" s="31" t="s">
        <v>11</v>
      </c>
      <c r="G1196" s="31" t="s">
        <v>18</v>
      </c>
      <c r="H1196" s="31" t="s">
        <v>19</v>
      </c>
      <c r="I1196" s="31" t="s">
        <v>10</v>
      </c>
      <c r="J1196" s="31" t="s">
        <v>10</v>
      </c>
      <c r="K1196" s="31" t="s">
        <v>3202</v>
      </c>
      <c r="L1196" s="33">
        <v>0</v>
      </c>
      <c r="M1196" s="150">
        <v>34431.673461999999</v>
      </c>
      <c r="N1196" s="34">
        <v>-41874</v>
      </c>
      <c r="O1196" s="34">
        <v>10255.03864093091</v>
      </c>
      <c r="P1196" s="30">
        <v>-4190.1265380000041</v>
      </c>
      <c r="Q1196" s="35">
        <v>674.810517</v>
      </c>
      <c r="R1196" s="36">
        <v>4190.1265380000041</v>
      </c>
      <c r="S1196" s="36">
        <v>0</v>
      </c>
      <c r="T1196" s="36">
        <v>8272.6977241119221</v>
      </c>
      <c r="U1196" s="37">
        <v>12462.891467932039</v>
      </c>
      <c r="V1196" s="38">
        <v>13137.701984932039</v>
      </c>
      <c r="W1196" s="34">
        <v>13137.701984932039</v>
      </c>
      <c r="X1196" s="34">
        <v>9580.2281239309104</v>
      </c>
      <c r="Y1196" s="33">
        <v>3557.4738610011282</v>
      </c>
      <c r="Z1196" s="144">
        <v>0</v>
      </c>
      <c r="AA1196" s="34">
        <v>0</v>
      </c>
      <c r="AB1196" s="34">
        <v>0</v>
      </c>
      <c r="AC1196" s="34">
        <v>0</v>
      </c>
      <c r="AD1196" s="34">
        <v>0</v>
      </c>
      <c r="AE1196" s="34">
        <v>0</v>
      </c>
      <c r="AF1196" s="34">
        <v>0</v>
      </c>
      <c r="AG1196" s="136">
        <v>31715</v>
      </c>
      <c r="AH1196" s="34">
        <v>33339.199999999997</v>
      </c>
      <c r="AI1196" s="34">
        <v>0</v>
      </c>
      <c r="AJ1196" s="34">
        <v>1624.2</v>
      </c>
      <c r="AK1196" s="34">
        <v>1624.2</v>
      </c>
      <c r="AL1196" s="34">
        <v>31715</v>
      </c>
      <c r="AM1196" s="34">
        <v>31715</v>
      </c>
      <c r="AN1196" s="34">
        <v>0</v>
      </c>
      <c r="AO1196" s="34">
        <v>-4190.1265380000041</v>
      </c>
      <c r="AP1196" s="34">
        <v>-5814.3265380000039</v>
      </c>
      <c r="AQ1196" s="34">
        <v>1624.1999999999998</v>
      </c>
      <c r="AR1196" s="34">
        <v>-41874</v>
      </c>
      <c r="AS1196" s="34">
        <v>0</v>
      </c>
    </row>
    <row r="1197" spans="2:45" s="1" customFormat="1" ht="12.75" x14ac:dyDescent="0.2">
      <c r="B1197" s="31" t="s">
        <v>3799</v>
      </c>
      <c r="C1197" s="32" t="s">
        <v>2174</v>
      </c>
      <c r="D1197" s="31" t="s">
        <v>2175</v>
      </c>
      <c r="E1197" s="31" t="s">
        <v>13</v>
      </c>
      <c r="F1197" s="31" t="s">
        <v>11</v>
      </c>
      <c r="G1197" s="31" t="s">
        <v>18</v>
      </c>
      <c r="H1197" s="31" t="s">
        <v>19</v>
      </c>
      <c r="I1197" s="31" t="s">
        <v>10</v>
      </c>
      <c r="J1197" s="31" t="s">
        <v>10</v>
      </c>
      <c r="K1197" s="31" t="s">
        <v>2176</v>
      </c>
      <c r="L1197" s="33">
        <v>0</v>
      </c>
      <c r="M1197" s="150">
        <v>35561.514734999997</v>
      </c>
      <c r="N1197" s="34">
        <v>29207</v>
      </c>
      <c r="O1197" s="34">
        <v>0</v>
      </c>
      <c r="P1197" s="30">
        <v>73303.278271399991</v>
      </c>
      <c r="Q1197" s="35">
        <v>1242.179267</v>
      </c>
      <c r="R1197" s="36">
        <v>0</v>
      </c>
      <c r="S1197" s="36">
        <v>0</v>
      </c>
      <c r="T1197" s="36">
        <v>0</v>
      </c>
      <c r="U1197" s="37">
        <v>0</v>
      </c>
      <c r="V1197" s="38">
        <v>1242.179267</v>
      </c>
      <c r="W1197" s="34">
        <v>74545.457538399991</v>
      </c>
      <c r="X1197" s="34">
        <v>0</v>
      </c>
      <c r="Y1197" s="33">
        <v>74545.457538399991</v>
      </c>
      <c r="Z1197" s="144">
        <v>0</v>
      </c>
      <c r="AA1197" s="34">
        <v>0</v>
      </c>
      <c r="AB1197" s="34">
        <v>0</v>
      </c>
      <c r="AC1197" s="34">
        <v>0</v>
      </c>
      <c r="AD1197" s="34">
        <v>0</v>
      </c>
      <c r="AE1197" s="34">
        <v>0</v>
      </c>
      <c r="AF1197" s="34">
        <v>0</v>
      </c>
      <c r="AG1197" s="136">
        <v>0</v>
      </c>
      <c r="AH1197" s="34">
        <v>8534.7635363999998</v>
      </c>
      <c r="AI1197" s="34">
        <v>0</v>
      </c>
      <c r="AJ1197" s="34">
        <v>0</v>
      </c>
      <c r="AK1197" s="34">
        <v>0</v>
      </c>
      <c r="AL1197" s="34">
        <v>0</v>
      </c>
      <c r="AM1197" s="34">
        <v>8534.7635363999998</v>
      </c>
      <c r="AN1197" s="34">
        <v>8534.7635363999998</v>
      </c>
      <c r="AO1197" s="34">
        <v>73303.278271399991</v>
      </c>
      <c r="AP1197" s="34">
        <v>64768.51473499999</v>
      </c>
      <c r="AQ1197" s="34">
        <v>8534.7635364000016</v>
      </c>
      <c r="AR1197" s="34">
        <v>29207</v>
      </c>
      <c r="AS1197" s="34">
        <v>0</v>
      </c>
    </row>
    <row r="1198" spans="2:45" s="1" customFormat="1" ht="12.75" x14ac:dyDescent="0.2">
      <c r="B1198" s="31" t="s">
        <v>3799</v>
      </c>
      <c r="C1198" s="32" t="s">
        <v>1584</v>
      </c>
      <c r="D1198" s="31" t="s">
        <v>1585</v>
      </c>
      <c r="E1198" s="31" t="s">
        <v>13</v>
      </c>
      <c r="F1198" s="31" t="s">
        <v>11</v>
      </c>
      <c r="G1198" s="31" t="s">
        <v>18</v>
      </c>
      <c r="H1198" s="31" t="s">
        <v>91</v>
      </c>
      <c r="I1198" s="31" t="s">
        <v>10</v>
      </c>
      <c r="J1198" s="31" t="s">
        <v>10</v>
      </c>
      <c r="K1198" s="31" t="s">
        <v>1586</v>
      </c>
      <c r="L1198" s="33">
        <v>0</v>
      </c>
      <c r="M1198" s="150">
        <v>23525.778646999999</v>
      </c>
      <c r="N1198" s="34">
        <v>-58172</v>
      </c>
      <c r="O1198" s="34">
        <v>19074.337025999994</v>
      </c>
      <c r="P1198" s="30">
        <v>14783.778646999999</v>
      </c>
      <c r="Q1198" s="35">
        <v>1427.813343</v>
      </c>
      <c r="R1198" s="36">
        <v>0</v>
      </c>
      <c r="S1198" s="36">
        <v>0</v>
      </c>
      <c r="T1198" s="36">
        <v>2472.0313585092908</v>
      </c>
      <c r="U1198" s="37">
        <v>2472.0446889463806</v>
      </c>
      <c r="V1198" s="38">
        <v>3899.8580319463808</v>
      </c>
      <c r="W1198" s="34">
        <v>18683.636678946379</v>
      </c>
      <c r="X1198" s="34">
        <v>2862.745035999993</v>
      </c>
      <c r="Y1198" s="33">
        <v>15820.891642946386</v>
      </c>
      <c r="Z1198" s="144">
        <v>0</v>
      </c>
      <c r="AA1198" s="34">
        <v>0</v>
      </c>
      <c r="AB1198" s="34">
        <v>0</v>
      </c>
      <c r="AC1198" s="34">
        <v>0</v>
      </c>
      <c r="AD1198" s="34">
        <v>0</v>
      </c>
      <c r="AE1198" s="34">
        <v>0</v>
      </c>
      <c r="AF1198" s="34">
        <v>0</v>
      </c>
      <c r="AG1198" s="136">
        <v>49430</v>
      </c>
      <c r="AH1198" s="34">
        <v>49430</v>
      </c>
      <c r="AI1198" s="34">
        <v>0</v>
      </c>
      <c r="AJ1198" s="34">
        <v>0</v>
      </c>
      <c r="AK1198" s="34">
        <v>0</v>
      </c>
      <c r="AL1198" s="34">
        <v>49430</v>
      </c>
      <c r="AM1198" s="34">
        <v>49430</v>
      </c>
      <c r="AN1198" s="34">
        <v>0</v>
      </c>
      <c r="AO1198" s="34">
        <v>14783.778646999999</v>
      </c>
      <c r="AP1198" s="34">
        <v>14783.778646999999</v>
      </c>
      <c r="AQ1198" s="34">
        <v>0</v>
      </c>
      <c r="AR1198" s="34">
        <v>-58172</v>
      </c>
      <c r="AS1198" s="34">
        <v>0</v>
      </c>
    </row>
    <row r="1199" spans="2:45" s="1" customFormat="1" ht="12.75" x14ac:dyDescent="0.2">
      <c r="B1199" s="31" t="s">
        <v>3799</v>
      </c>
      <c r="C1199" s="32" t="s">
        <v>3416</v>
      </c>
      <c r="D1199" s="31" t="s">
        <v>3417</v>
      </c>
      <c r="E1199" s="31" t="s">
        <v>13</v>
      </c>
      <c r="F1199" s="31" t="s">
        <v>11</v>
      </c>
      <c r="G1199" s="31" t="s">
        <v>18</v>
      </c>
      <c r="H1199" s="31" t="s">
        <v>91</v>
      </c>
      <c r="I1199" s="31" t="s">
        <v>10</v>
      </c>
      <c r="J1199" s="31" t="s">
        <v>10</v>
      </c>
      <c r="K1199" s="31" t="s">
        <v>3418</v>
      </c>
      <c r="L1199" s="33">
        <v>0</v>
      </c>
      <c r="M1199" s="150">
        <v>12489.953751999999</v>
      </c>
      <c r="N1199" s="34">
        <v>-33861</v>
      </c>
      <c r="O1199" s="34">
        <v>11027.650297799999</v>
      </c>
      <c r="P1199" s="30">
        <v>-34261.646247999997</v>
      </c>
      <c r="Q1199" s="35">
        <v>761.888465</v>
      </c>
      <c r="R1199" s="36">
        <v>34261.646247999997</v>
      </c>
      <c r="S1199" s="36">
        <v>0</v>
      </c>
      <c r="T1199" s="36">
        <v>8864.6682993216018</v>
      </c>
      <c r="U1199" s="37">
        <v>43126.547106112172</v>
      </c>
      <c r="V1199" s="38">
        <v>43888.435571112175</v>
      </c>
      <c r="W1199" s="34">
        <v>43888.435571112175</v>
      </c>
      <c r="X1199" s="34">
        <v>10265.76183280001</v>
      </c>
      <c r="Y1199" s="33">
        <v>33622.673738312165</v>
      </c>
      <c r="Z1199" s="144">
        <v>0</v>
      </c>
      <c r="AA1199" s="34">
        <v>0</v>
      </c>
      <c r="AB1199" s="34">
        <v>0</v>
      </c>
      <c r="AC1199" s="34">
        <v>0</v>
      </c>
      <c r="AD1199" s="34">
        <v>0</v>
      </c>
      <c r="AE1199" s="34">
        <v>0</v>
      </c>
      <c r="AF1199" s="34">
        <v>0</v>
      </c>
      <c r="AG1199" s="136">
        <v>3000</v>
      </c>
      <c r="AH1199" s="34">
        <v>3229.4</v>
      </c>
      <c r="AI1199" s="34">
        <v>0</v>
      </c>
      <c r="AJ1199" s="34">
        <v>229.4</v>
      </c>
      <c r="AK1199" s="34">
        <v>229.4</v>
      </c>
      <c r="AL1199" s="34">
        <v>3000</v>
      </c>
      <c r="AM1199" s="34">
        <v>3000</v>
      </c>
      <c r="AN1199" s="34">
        <v>0</v>
      </c>
      <c r="AO1199" s="34">
        <v>-34261.646247999997</v>
      </c>
      <c r="AP1199" s="34">
        <v>-34491.046247999999</v>
      </c>
      <c r="AQ1199" s="34">
        <v>229.40000000000146</v>
      </c>
      <c r="AR1199" s="34">
        <v>-33861</v>
      </c>
      <c r="AS1199" s="34">
        <v>0</v>
      </c>
    </row>
    <row r="1200" spans="2:45" s="1" customFormat="1" ht="12.75" x14ac:dyDescent="0.2">
      <c r="B1200" s="31" t="s">
        <v>3799</v>
      </c>
      <c r="C1200" s="32" t="s">
        <v>2939</v>
      </c>
      <c r="D1200" s="31" t="s">
        <v>2940</v>
      </c>
      <c r="E1200" s="31" t="s">
        <v>13</v>
      </c>
      <c r="F1200" s="31" t="s">
        <v>11</v>
      </c>
      <c r="G1200" s="31" t="s">
        <v>18</v>
      </c>
      <c r="H1200" s="31" t="s">
        <v>91</v>
      </c>
      <c r="I1200" s="31" t="s">
        <v>10</v>
      </c>
      <c r="J1200" s="31" t="s">
        <v>10</v>
      </c>
      <c r="K1200" s="31" t="s">
        <v>2941</v>
      </c>
      <c r="L1200" s="33">
        <v>0</v>
      </c>
      <c r="M1200" s="150">
        <v>37060.767301</v>
      </c>
      <c r="N1200" s="34">
        <v>-93417</v>
      </c>
      <c r="O1200" s="34">
        <v>27787.85961764384</v>
      </c>
      <c r="P1200" s="30">
        <v>-769.63269899999432</v>
      </c>
      <c r="Q1200" s="35">
        <v>3053.3391839999999</v>
      </c>
      <c r="R1200" s="36">
        <v>769.63269899999432</v>
      </c>
      <c r="S1200" s="36">
        <v>0</v>
      </c>
      <c r="T1200" s="36">
        <v>21358.69921377677</v>
      </c>
      <c r="U1200" s="37">
        <v>22128.451239878119</v>
      </c>
      <c r="V1200" s="38">
        <v>25181.790423878119</v>
      </c>
      <c r="W1200" s="34">
        <v>25181.790423878119</v>
      </c>
      <c r="X1200" s="34">
        <v>24734.52043364384</v>
      </c>
      <c r="Y1200" s="33">
        <v>447.26999023427925</v>
      </c>
      <c r="Z1200" s="144">
        <v>0</v>
      </c>
      <c r="AA1200" s="34">
        <v>0</v>
      </c>
      <c r="AB1200" s="34">
        <v>0</v>
      </c>
      <c r="AC1200" s="34">
        <v>0</v>
      </c>
      <c r="AD1200" s="34">
        <v>0</v>
      </c>
      <c r="AE1200" s="34">
        <v>0</v>
      </c>
      <c r="AF1200" s="34">
        <v>0</v>
      </c>
      <c r="AG1200" s="136">
        <v>67044</v>
      </c>
      <c r="AH1200" s="34">
        <v>67321.600000000006</v>
      </c>
      <c r="AI1200" s="34">
        <v>0</v>
      </c>
      <c r="AJ1200" s="34">
        <v>277.60000000000002</v>
      </c>
      <c r="AK1200" s="34">
        <v>277.60000000000002</v>
      </c>
      <c r="AL1200" s="34">
        <v>67044</v>
      </c>
      <c r="AM1200" s="34">
        <v>67044</v>
      </c>
      <c r="AN1200" s="34">
        <v>0</v>
      </c>
      <c r="AO1200" s="34">
        <v>-769.63269899999432</v>
      </c>
      <c r="AP1200" s="34">
        <v>-1047.2326989999942</v>
      </c>
      <c r="AQ1200" s="34">
        <v>277.60000000000002</v>
      </c>
      <c r="AR1200" s="34">
        <v>-93417</v>
      </c>
      <c r="AS1200" s="34">
        <v>0</v>
      </c>
    </row>
    <row r="1201" spans="2:45" s="1" customFormat="1" ht="12.75" x14ac:dyDescent="0.2">
      <c r="B1201" s="31" t="s">
        <v>3799</v>
      </c>
      <c r="C1201" s="32" t="s">
        <v>3779</v>
      </c>
      <c r="D1201" s="31" t="s">
        <v>3780</v>
      </c>
      <c r="E1201" s="31" t="s">
        <v>13</v>
      </c>
      <c r="F1201" s="31" t="s">
        <v>11</v>
      </c>
      <c r="G1201" s="31" t="s">
        <v>18</v>
      </c>
      <c r="H1201" s="31" t="s">
        <v>91</v>
      </c>
      <c r="I1201" s="31" t="s">
        <v>10</v>
      </c>
      <c r="J1201" s="31" t="s">
        <v>10</v>
      </c>
      <c r="K1201" s="31" t="s">
        <v>3781</v>
      </c>
      <c r="L1201" s="33">
        <v>0</v>
      </c>
      <c r="M1201" s="150">
        <v>6878.8541969999997</v>
      </c>
      <c r="N1201" s="34">
        <v>-26320</v>
      </c>
      <c r="O1201" s="34">
        <v>14962.600293774998</v>
      </c>
      <c r="P1201" s="30">
        <v>-2745.1458029999994</v>
      </c>
      <c r="Q1201" s="35">
        <v>622.78208099999995</v>
      </c>
      <c r="R1201" s="36">
        <v>2745.1458029999994</v>
      </c>
      <c r="S1201" s="36">
        <v>0</v>
      </c>
      <c r="T1201" s="36">
        <v>12382.688591378466</v>
      </c>
      <c r="U1201" s="37">
        <v>15127.915971274328</v>
      </c>
      <c r="V1201" s="38">
        <v>15750.698052274327</v>
      </c>
      <c r="W1201" s="34">
        <v>15750.698052274327</v>
      </c>
      <c r="X1201" s="34">
        <v>14339.818212775001</v>
      </c>
      <c r="Y1201" s="33">
        <v>1410.8798394993264</v>
      </c>
      <c r="Z1201" s="144">
        <v>0</v>
      </c>
      <c r="AA1201" s="34">
        <v>0</v>
      </c>
      <c r="AB1201" s="34">
        <v>0</v>
      </c>
      <c r="AC1201" s="34">
        <v>0</v>
      </c>
      <c r="AD1201" s="34">
        <v>0</v>
      </c>
      <c r="AE1201" s="34">
        <v>0</v>
      </c>
      <c r="AF1201" s="34">
        <v>0</v>
      </c>
      <c r="AG1201" s="136">
        <v>23033</v>
      </c>
      <c r="AH1201" s="34">
        <v>23033</v>
      </c>
      <c r="AI1201" s="34">
        <v>6533</v>
      </c>
      <c r="AJ1201" s="34">
        <v>6533</v>
      </c>
      <c r="AK1201" s="34">
        <v>0</v>
      </c>
      <c r="AL1201" s="34">
        <v>16500</v>
      </c>
      <c r="AM1201" s="34">
        <v>16500</v>
      </c>
      <c r="AN1201" s="34">
        <v>0</v>
      </c>
      <c r="AO1201" s="34">
        <v>-2745.1458029999994</v>
      </c>
      <c r="AP1201" s="34">
        <v>-2745.1458029999994</v>
      </c>
      <c r="AQ1201" s="34">
        <v>0</v>
      </c>
      <c r="AR1201" s="34">
        <v>-26320</v>
      </c>
      <c r="AS1201" s="34">
        <v>0</v>
      </c>
    </row>
    <row r="1202" spans="2:45" s="1" customFormat="1" ht="12.75" x14ac:dyDescent="0.2">
      <c r="B1202" s="31" t="s">
        <v>3799</v>
      </c>
      <c r="C1202" s="32" t="s">
        <v>2894</v>
      </c>
      <c r="D1202" s="31" t="s">
        <v>2895</v>
      </c>
      <c r="E1202" s="31" t="s">
        <v>13</v>
      </c>
      <c r="F1202" s="31" t="s">
        <v>11</v>
      </c>
      <c r="G1202" s="31" t="s">
        <v>18</v>
      </c>
      <c r="H1202" s="31" t="s">
        <v>91</v>
      </c>
      <c r="I1202" s="31" t="s">
        <v>10</v>
      </c>
      <c r="J1202" s="31" t="s">
        <v>10</v>
      </c>
      <c r="K1202" s="31" t="s">
        <v>2896</v>
      </c>
      <c r="L1202" s="33">
        <v>0</v>
      </c>
      <c r="M1202" s="150">
        <v>11743.262169231377</v>
      </c>
      <c r="N1202" s="34">
        <v>0</v>
      </c>
      <c r="O1202" s="34">
        <v>0</v>
      </c>
      <c r="P1202" s="30">
        <v>0</v>
      </c>
      <c r="Q1202" s="35">
        <v>1421.529413</v>
      </c>
      <c r="R1202" s="36">
        <v>0</v>
      </c>
      <c r="S1202" s="36">
        <v>0</v>
      </c>
      <c r="T1202" s="36">
        <v>0</v>
      </c>
      <c r="U1202" s="37">
        <v>0</v>
      </c>
      <c r="V1202" s="38">
        <v>1421.529413</v>
      </c>
      <c r="W1202" s="34">
        <v>1421.529413</v>
      </c>
      <c r="X1202" s="34">
        <v>0</v>
      </c>
      <c r="Y1202" s="33">
        <v>1421.529413</v>
      </c>
      <c r="Z1202" s="144">
        <v>0</v>
      </c>
      <c r="AA1202" s="34">
        <v>0</v>
      </c>
      <c r="AB1202" s="34">
        <v>0</v>
      </c>
      <c r="AC1202" s="34">
        <v>0</v>
      </c>
      <c r="AD1202" s="34">
        <v>0</v>
      </c>
      <c r="AE1202" s="34">
        <v>0</v>
      </c>
      <c r="AF1202" s="34">
        <v>0</v>
      </c>
      <c r="AG1202" s="136">
        <v>0</v>
      </c>
      <c r="AH1202" s="34">
        <v>0</v>
      </c>
      <c r="AI1202" s="34">
        <v>0</v>
      </c>
      <c r="AJ1202" s="34">
        <v>0</v>
      </c>
      <c r="AK1202" s="34">
        <v>0</v>
      </c>
      <c r="AL1202" s="34">
        <v>0</v>
      </c>
      <c r="AM1202" s="34">
        <v>0</v>
      </c>
      <c r="AN1202" s="34">
        <v>0</v>
      </c>
      <c r="AO1202" s="34">
        <v>0</v>
      </c>
      <c r="AP1202" s="34">
        <v>0</v>
      </c>
      <c r="AQ1202" s="34">
        <v>0</v>
      </c>
      <c r="AR1202" s="34">
        <v>0</v>
      </c>
      <c r="AS1202" s="34">
        <v>0</v>
      </c>
    </row>
    <row r="1203" spans="2:45" s="1" customFormat="1" ht="12.75" x14ac:dyDescent="0.2">
      <c r="B1203" s="31" t="s">
        <v>3799</v>
      </c>
      <c r="C1203" s="32" t="s">
        <v>915</v>
      </c>
      <c r="D1203" s="31" t="s">
        <v>916</v>
      </c>
      <c r="E1203" s="31" t="s">
        <v>13</v>
      </c>
      <c r="F1203" s="31" t="s">
        <v>11</v>
      </c>
      <c r="G1203" s="31" t="s">
        <v>18</v>
      </c>
      <c r="H1203" s="31" t="s">
        <v>91</v>
      </c>
      <c r="I1203" s="31" t="s">
        <v>10</v>
      </c>
      <c r="J1203" s="31" t="s">
        <v>10</v>
      </c>
      <c r="K1203" s="31" t="s">
        <v>917</v>
      </c>
      <c r="L1203" s="33">
        <v>0</v>
      </c>
      <c r="M1203" s="150">
        <v>51734.548374999998</v>
      </c>
      <c r="N1203" s="34">
        <v>-176452</v>
      </c>
      <c r="O1203" s="34">
        <v>119530.81143209587</v>
      </c>
      <c r="P1203" s="30">
        <v>-110383.560015</v>
      </c>
      <c r="Q1203" s="35">
        <v>4914.3058019999999</v>
      </c>
      <c r="R1203" s="36">
        <v>110383.560015</v>
      </c>
      <c r="S1203" s="36">
        <v>0</v>
      </c>
      <c r="T1203" s="36">
        <v>98973.395310204767</v>
      </c>
      <c r="U1203" s="37">
        <v>209358.08428326296</v>
      </c>
      <c r="V1203" s="38">
        <v>214272.39008526294</v>
      </c>
      <c r="W1203" s="34">
        <v>214272.39008526294</v>
      </c>
      <c r="X1203" s="34">
        <v>114616.50563009584</v>
      </c>
      <c r="Y1203" s="33">
        <v>99655.884455167106</v>
      </c>
      <c r="Z1203" s="144">
        <v>0</v>
      </c>
      <c r="AA1203" s="34">
        <v>0</v>
      </c>
      <c r="AB1203" s="34">
        <v>0</v>
      </c>
      <c r="AC1203" s="34">
        <v>0</v>
      </c>
      <c r="AD1203" s="34">
        <v>0</v>
      </c>
      <c r="AE1203" s="34">
        <v>0</v>
      </c>
      <c r="AF1203" s="34">
        <v>0</v>
      </c>
      <c r="AG1203" s="136">
        <v>0</v>
      </c>
      <c r="AH1203" s="34">
        <v>14333.891609999999</v>
      </c>
      <c r="AI1203" s="34">
        <v>0</v>
      </c>
      <c r="AJ1203" s="34">
        <v>1917.6000000000001</v>
      </c>
      <c r="AK1203" s="34">
        <v>1917.6000000000001</v>
      </c>
      <c r="AL1203" s="34">
        <v>0</v>
      </c>
      <c r="AM1203" s="34">
        <v>12416.291609999998</v>
      </c>
      <c r="AN1203" s="34">
        <v>12416.291609999998</v>
      </c>
      <c r="AO1203" s="34">
        <v>-110383.560015</v>
      </c>
      <c r="AP1203" s="34">
        <v>-124717.451625</v>
      </c>
      <c r="AQ1203" s="34">
        <v>14333.891609999991</v>
      </c>
      <c r="AR1203" s="34">
        <v>-176452</v>
      </c>
      <c r="AS1203" s="34">
        <v>0</v>
      </c>
    </row>
    <row r="1204" spans="2:45" s="1" customFormat="1" ht="12.75" x14ac:dyDescent="0.2">
      <c r="B1204" s="31" t="s">
        <v>3799</v>
      </c>
      <c r="C1204" s="32" t="s">
        <v>3266</v>
      </c>
      <c r="D1204" s="31" t="s">
        <v>3267</v>
      </c>
      <c r="E1204" s="31" t="s">
        <v>13</v>
      </c>
      <c r="F1204" s="31" t="s">
        <v>11</v>
      </c>
      <c r="G1204" s="31" t="s">
        <v>18</v>
      </c>
      <c r="H1204" s="31" t="s">
        <v>91</v>
      </c>
      <c r="I1204" s="31" t="s">
        <v>10</v>
      </c>
      <c r="J1204" s="31" t="s">
        <v>10</v>
      </c>
      <c r="K1204" s="31" t="s">
        <v>3268</v>
      </c>
      <c r="L1204" s="33">
        <v>0</v>
      </c>
      <c r="M1204" s="150">
        <v>251025.62048300001</v>
      </c>
      <c r="N1204" s="34">
        <v>4675.38</v>
      </c>
      <c r="O1204" s="34">
        <v>0</v>
      </c>
      <c r="P1204" s="30">
        <v>311255.14939892001</v>
      </c>
      <c r="Q1204" s="35">
        <v>2206.4752370000001</v>
      </c>
      <c r="R1204" s="36">
        <v>0</v>
      </c>
      <c r="S1204" s="36">
        <v>0</v>
      </c>
      <c r="T1204" s="36">
        <v>0</v>
      </c>
      <c r="U1204" s="37">
        <v>0</v>
      </c>
      <c r="V1204" s="38">
        <v>2206.4752370000001</v>
      </c>
      <c r="W1204" s="34">
        <v>313461.62463591999</v>
      </c>
      <c r="X1204" s="34">
        <v>0</v>
      </c>
      <c r="Y1204" s="33">
        <v>313461.62463591999</v>
      </c>
      <c r="Z1204" s="144">
        <v>0</v>
      </c>
      <c r="AA1204" s="34">
        <v>0</v>
      </c>
      <c r="AB1204" s="34">
        <v>0</v>
      </c>
      <c r="AC1204" s="34">
        <v>0</v>
      </c>
      <c r="AD1204" s="34">
        <v>0</v>
      </c>
      <c r="AE1204" s="34">
        <v>0</v>
      </c>
      <c r="AF1204" s="34">
        <v>0</v>
      </c>
      <c r="AG1204" s="136">
        <v>782</v>
      </c>
      <c r="AH1204" s="34">
        <v>60246.148915919999</v>
      </c>
      <c r="AI1204" s="34">
        <v>0</v>
      </c>
      <c r="AJ1204" s="34">
        <v>0</v>
      </c>
      <c r="AK1204" s="34">
        <v>0</v>
      </c>
      <c r="AL1204" s="34">
        <v>782</v>
      </c>
      <c r="AM1204" s="34">
        <v>60246.148915919999</v>
      </c>
      <c r="AN1204" s="34">
        <v>59464.148915919999</v>
      </c>
      <c r="AO1204" s="34">
        <v>311255.14939892001</v>
      </c>
      <c r="AP1204" s="34">
        <v>251791.00048300001</v>
      </c>
      <c r="AQ1204" s="34">
        <v>59464.148915919999</v>
      </c>
      <c r="AR1204" s="34">
        <v>4675.38</v>
      </c>
      <c r="AS1204" s="34">
        <v>0</v>
      </c>
    </row>
    <row r="1205" spans="2:45" s="1" customFormat="1" ht="12.75" x14ac:dyDescent="0.2">
      <c r="B1205" s="31" t="s">
        <v>3799</v>
      </c>
      <c r="C1205" s="32" t="s">
        <v>807</v>
      </c>
      <c r="D1205" s="31" t="s">
        <v>808</v>
      </c>
      <c r="E1205" s="31" t="s">
        <v>13</v>
      </c>
      <c r="F1205" s="31" t="s">
        <v>11</v>
      </c>
      <c r="G1205" s="31" t="s">
        <v>18</v>
      </c>
      <c r="H1205" s="31" t="s">
        <v>91</v>
      </c>
      <c r="I1205" s="31" t="s">
        <v>10</v>
      </c>
      <c r="J1205" s="31" t="s">
        <v>10</v>
      </c>
      <c r="K1205" s="31" t="s">
        <v>809</v>
      </c>
      <c r="L1205" s="33">
        <v>0</v>
      </c>
      <c r="M1205" s="150">
        <v>10806.399687722467</v>
      </c>
      <c r="N1205" s="34">
        <v>0</v>
      </c>
      <c r="O1205" s="34">
        <v>0</v>
      </c>
      <c r="P1205" s="30">
        <v>0</v>
      </c>
      <c r="Q1205" s="35">
        <v>939.11140899999998</v>
      </c>
      <c r="R1205" s="36">
        <v>0</v>
      </c>
      <c r="S1205" s="36">
        <v>0</v>
      </c>
      <c r="T1205" s="36">
        <v>0</v>
      </c>
      <c r="U1205" s="37">
        <v>0</v>
      </c>
      <c r="V1205" s="38">
        <v>939.11140899999998</v>
      </c>
      <c r="W1205" s="34">
        <v>939.11140899999998</v>
      </c>
      <c r="X1205" s="34">
        <v>0</v>
      </c>
      <c r="Y1205" s="33">
        <v>939.11140899999998</v>
      </c>
      <c r="Z1205" s="144">
        <v>0</v>
      </c>
      <c r="AA1205" s="34">
        <v>0</v>
      </c>
      <c r="AB1205" s="34">
        <v>0</v>
      </c>
      <c r="AC1205" s="34">
        <v>0</v>
      </c>
      <c r="AD1205" s="34">
        <v>0</v>
      </c>
      <c r="AE1205" s="34">
        <v>0</v>
      </c>
      <c r="AF1205" s="34">
        <v>0</v>
      </c>
      <c r="AG1205" s="136">
        <v>0</v>
      </c>
      <c r="AH1205" s="34">
        <v>0</v>
      </c>
      <c r="AI1205" s="34">
        <v>0</v>
      </c>
      <c r="AJ1205" s="34">
        <v>0</v>
      </c>
      <c r="AK1205" s="34">
        <v>0</v>
      </c>
      <c r="AL1205" s="34">
        <v>0</v>
      </c>
      <c r="AM1205" s="34">
        <v>0</v>
      </c>
      <c r="AN1205" s="34">
        <v>0</v>
      </c>
      <c r="AO1205" s="34">
        <v>0</v>
      </c>
      <c r="AP1205" s="34">
        <v>0</v>
      </c>
      <c r="AQ1205" s="34">
        <v>0</v>
      </c>
      <c r="AR1205" s="34">
        <v>0</v>
      </c>
      <c r="AS1205" s="34">
        <v>0</v>
      </c>
    </row>
    <row r="1206" spans="2:45" s="1" customFormat="1" ht="12.75" x14ac:dyDescent="0.2">
      <c r="B1206" s="31" t="s">
        <v>3799</v>
      </c>
      <c r="C1206" s="32" t="s">
        <v>1288</v>
      </c>
      <c r="D1206" s="31" t="s">
        <v>1289</v>
      </c>
      <c r="E1206" s="31" t="s">
        <v>13</v>
      </c>
      <c r="F1206" s="31" t="s">
        <v>11</v>
      </c>
      <c r="G1206" s="31" t="s">
        <v>18</v>
      </c>
      <c r="H1206" s="31" t="s">
        <v>91</v>
      </c>
      <c r="I1206" s="31" t="s">
        <v>10</v>
      </c>
      <c r="J1206" s="31" t="s">
        <v>10</v>
      </c>
      <c r="K1206" s="31" t="s">
        <v>1290</v>
      </c>
      <c r="L1206" s="33">
        <v>0</v>
      </c>
      <c r="M1206" s="150">
        <v>7280.5179329482253</v>
      </c>
      <c r="N1206" s="34">
        <v>0</v>
      </c>
      <c r="O1206" s="34">
        <v>0</v>
      </c>
      <c r="P1206" s="30">
        <v>0</v>
      </c>
      <c r="Q1206" s="35">
        <v>523.45595800000001</v>
      </c>
      <c r="R1206" s="36">
        <v>0</v>
      </c>
      <c r="S1206" s="36">
        <v>0</v>
      </c>
      <c r="T1206" s="36">
        <v>0</v>
      </c>
      <c r="U1206" s="37">
        <v>0</v>
      </c>
      <c r="V1206" s="38">
        <v>523.45595800000001</v>
      </c>
      <c r="W1206" s="34">
        <v>523.45595800000001</v>
      </c>
      <c r="X1206" s="34">
        <v>0</v>
      </c>
      <c r="Y1206" s="33">
        <v>523.45595800000001</v>
      </c>
      <c r="Z1206" s="144">
        <v>0</v>
      </c>
      <c r="AA1206" s="34">
        <v>0</v>
      </c>
      <c r="AB1206" s="34">
        <v>0</v>
      </c>
      <c r="AC1206" s="34">
        <v>0</v>
      </c>
      <c r="AD1206" s="34">
        <v>0</v>
      </c>
      <c r="AE1206" s="34">
        <v>0</v>
      </c>
      <c r="AF1206" s="34">
        <v>0</v>
      </c>
      <c r="AG1206" s="136">
        <v>0</v>
      </c>
      <c r="AH1206" s="34">
        <v>0</v>
      </c>
      <c r="AI1206" s="34">
        <v>0</v>
      </c>
      <c r="AJ1206" s="34">
        <v>0</v>
      </c>
      <c r="AK1206" s="34">
        <v>0</v>
      </c>
      <c r="AL1206" s="34">
        <v>0</v>
      </c>
      <c r="AM1206" s="34">
        <v>0</v>
      </c>
      <c r="AN1206" s="34">
        <v>0</v>
      </c>
      <c r="AO1206" s="34">
        <v>0</v>
      </c>
      <c r="AP1206" s="34">
        <v>0</v>
      </c>
      <c r="AQ1206" s="34">
        <v>0</v>
      </c>
      <c r="AR1206" s="34">
        <v>0</v>
      </c>
      <c r="AS1206" s="34">
        <v>0</v>
      </c>
    </row>
    <row r="1207" spans="2:45" s="1" customFormat="1" ht="12.75" x14ac:dyDescent="0.2">
      <c r="B1207" s="31" t="s">
        <v>3799</v>
      </c>
      <c r="C1207" s="32" t="s">
        <v>1359</v>
      </c>
      <c r="D1207" s="31" t="s">
        <v>1360</v>
      </c>
      <c r="E1207" s="31" t="s">
        <v>13</v>
      </c>
      <c r="F1207" s="31" t="s">
        <v>11</v>
      </c>
      <c r="G1207" s="31" t="s">
        <v>18</v>
      </c>
      <c r="H1207" s="31" t="s">
        <v>91</v>
      </c>
      <c r="I1207" s="31" t="s">
        <v>10</v>
      </c>
      <c r="J1207" s="31" t="s">
        <v>10</v>
      </c>
      <c r="K1207" s="31" t="s">
        <v>1361</v>
      </c>
      <c r="L1207" s="33">
        <v>0</v>
      </c>
      <c r="M1207" s="150">
        <v>6922.6703690000004</v>
      </c>
      <c r="N1207" s="34">
        <v>-2982</v>
      </c>
      <c r="O1207" s="34">
        <v>977.78438099999971</v>
      </c>
      <c r="P1207" s="30">
        <v>-6.3296310000005178</v>
      </c>
      <c r="Q1207" s="35">
        <v>259.61532099999999</v>
      </c>
      <c r="R1207" s="36">
        <v>6.3296310000005178</v>
      </c>
      <c r="S1207" s="36">
        <v>0</v>
      </c>
      <c r="T1207" s="36">
        <v>620.15178253937393</v>
      </c>
      <c r="U1207" s="37">
        <v>626.48479184242171</v>
      </c>
      <c r="V1207" s="38">
        <v>886.10011284242171</v>
      </c>
      <c r="W1207" s="34">
        <v>886.10011284242171</v>
      </c>
      <c r="X1207" s="34">
        <v>718.16905999999972</v>
      </c>
      <c r="Y1207" s="33">
        <v>167.93105284242199</v>
      </c>
      <c r="Z1207" s="144">
        <v>0</v>
      </c>
      <c r="AA1207" s="34">
        <v>0</v>
      </c>
      <c r="AB1207" s="34">
        <v>0</v>
      </c>
      <c r="AC1207" s="34">
        <v>0</v>
      </c>
      <c r="AD1207" s="34">
        <v>0</v>
      </c>
      <c r="AE1207" s="34">
        <v>0</v>
      </c>
      <c r="AF1207" s="34">
        <v>0</v>
      </c>
      <c r="AG1207" s="136">
        <v>4790</v>
      </c>
      <c r="AH1207" s="34">
        <v>4790</v>
      </c>
      <c r="AI1207" s="34">
        <v>0</v>
      </c>
      <c r="AJ1207" s="34">
        <v>0</v>
      </c>
      <c r="AK1207" s="34">
        <v>0</v>
      </c>
      <c r="AL1207" s="34">
        <v>4790</v>
      </c>
      <c r="AM1207" s="34">
        <v>4790</v>
      </c>
      <c r="AN1207" s="34">
        <v>0</v>
      </c>
      <c r="AO1207" s="34">
        <v>-6.3296310000005178</v>
      </c>
      <c r="AP1207" s="34">
        <v>-6.3296310000005178</v>
      </c>
      <c r="AQ1207" s="34">
        <v>0</v>
      </c>
      <c r="AR1207" s="34">
        <v>-2982</v>
      </c>
      <c r="AS1207" s="34">
        <v>0</v>
      </c>
    </row>
    <row r="1208" spans="2:45" s="1" customFormat="1" ht="12.75" x14ac:dyDescent="0.2">
      <c r="B1208" s="31" t="s">
        <v>3799</v>
      </c>
      <c r="C1208" s="32" t="s">
        <v>1656</v>
      </c>
      <c r="D1208" s="31" t="s">
        <v>1657</v>
      </c>
      <c r="E1208" s="31" t="s">
        <v>13</v>
      </c>
      <c r="F1208" s="31" t="s">
        <v>11</v>
      </c>
      <c r="G1208" s="31" t="s">
        <v>18</v>
      </c>
      <c r="H1208" s="31" t="s">
        <v>91</v>
      </c>
      <c r="I1208" s="31" t="s">
        <v>10</v>
      </c>
      <c r="J1208" s="31" t="s">
        <v>10</v>
      </c>
      <c r="K1208" s="31" t="s">
        <v>1658</v>
      </c>
      <c r="L1208" s="33">
        <v>0</v>
      </c>
      <c r="M1208" s="150">
        <v>142931.33809199999</v>
      </c>
      <c r="N1208" s="34">
        <v>-5245</v>
      </c>
      <c r="O1208" s="34">
        <v>1719.8118974999998</v>
      </c>
      <c r="P1208" s="30">
        <v>29058.859234079981</v>
      </c>
      <c r="Q1208" s="35">
        <v>14305.213062999999</v>
      </c>
      <c r="R1208" s="36">
        <v>0</v>
      </c>
      <c r="S1208" s="36">
        <v>0</v>
      </c>
      <c r="T1208" s="36">
        <v>0</v>
      </c>
      <c r="U1208" s="37">
        <v>0</v>
      </c>
      <c r="V1208" s="38">
        <v>14305.213062999999</v>
      </c>
      <c r="W1208" s="34">
        <v>43364.072297079983</v>
      </c>
      <c r="X1208" s="34">
        <v>0</v>
      </c>
      <c r="Y1208" s="33">
        <v>43364.072297079983</v>
      </c>
      <c r="Z1208" s="144">
        <v>0</v>
      </c>
      <c r="AA1208" s="34">
        <v>0</v>
      </c>
      <c r="AB1208" s="34">
        <v>0</v>
      </c>
      <c r="AC1208" s="34">
        <v>0</v>
      </c>
      <c r="AD1208" s="34">
        <v>0</v>
      </c>
      <c r="AE1208" s="34">
        <v>0</v>
      </c>
      <c r="AF1208" s="34">
        <v>0</v>
      </c>
      <c r="AG1208" s="136">
        <v>45</v>
      </c>
      <c r="AH1208" s="34">
        <v>34303.521142079997</v>
      </c>
      <c r="AI1208" s="34">
        <v>0</v>
      </c>
      <c r="AJ1208" s="34">
        <v>0</v>
      </c>
      <c r="AK1208" s="34">
        <v>0</v>
      </c>
      <c r="AL1208" s="34">
        <v>45</v>
      </c>
      <c r="AM1208" s="34">
        <v>34303.521142079997</v>
      </c>
      <c r="AN1208" s="34">
        <v>34258.521142079997</v>
      </c>
      <c r="AO1208" s="34">
        <v>29058.859234079981</v>
      </c>
      <c r="AP1208" s="34">
        <v>-5199.6619080000164</v>
      </c>
      <c r="AQ1208" s="34">
        <v>34258.521142079997</v>
      </c>
      <c r="AR1208" s="34">
        <v>-5245</v>
      </c>
      <c r="AS1208" s="34">
        <v>0</v>
      </c>
    </row>
    <row r="1209" spans="2:45" s="1" customFormat="1" ht="12.75" x14ac:dyDescent="0.2">
      <c r="B1209" s="31" t="s">
        <v>3799</v>
      </c>
      <c r="C1209" s="32" t="s">
        <v>1235</v>
      </c>
      <c r="D1209" s="31" t="s">
        <v>1236</v>
      </c>
      <c r="E1209" s="31" t="s">
        <v>13</v>
      </c>
      <c r="F1209" s="31" t="s">
        <v>11</v>
      </c>
      <c r="G1209" s="31" t="s">
        <v>18</v>
      </c>
      <c r="H1209" s="31" t="s">
        <v>91</v>
      </c>
      <c r="I1209" s="31" t="s">
        <v>10</v>
      </c>
      <c r="J1209" s="31" t="s">
        <v>10</v>
      </c>
      <c r="K1209" s="31" t="s">
        <v>1237</v>
      </c>
      <c r="L1209" s="33">
        <v>0</v>
      </c>
      <c r="M1209" s="150">
        <v>3476.9849766932421</v>
      </c>
      <c r="N1209" s="34">
        <v>0</v>
      </c>
      <c r="O1209" s="34">
        <v>0</v>
      </c>
      <c r="P1209" s="30">
        <v>0</v>
      </c>
      <c r="Q1209" s="35">
        <v>215.77330599999999</v>
      </c>
      <c r="R1209" s="36">
        <v>0</v>
      </c>
      <c r="S1209" s="36">
        <v>0</v>
      </c>
      <c r="T1209" s="36">
        <v>0</v>
      </c>
      <c r="U1209" s="37">
        <v>0</v>
      </c>
      <c r="V1209" s="38">
        <v>215.77330599999999</v>
      </c>
      <c r="W1209" s="34">
        <v>215.77330599999999</v>
      </c>
      <c r="X1209" s="34">
        <v>0</v>
      </c>
      <c r="Y1209" s="33">
        <v>215.77330599999999</v>
      </c>
      <c r="Z1209" s="144">
        <v>0</v>
      </c>
      <c r="AA1209" s="34">
        <v>0</v>
      </c>
      <c r="AB1209" s="34">
        <v>0</v>
      </c>
      <c r="AC1209" s="34">
        <v>0</v>
      </c>
      <c r="AD1209" s="34">
        <v>0</v>
      </c>
      <c r="AE1209" s="34">
        <v>0</v>
      </c>
      <c r="AF1209" s="34">
        <v>0</v>
      </c>
      <c r="AG1209" s="136">
        <v>0</v>
      </c>
      <c r="AH1209" s="34">
        <v>0</v>
      </c>
      <c r="AI1209" s="34">
        <v>0</v>
      </c>
      <c r="AJ1209" s="34">
        <v>0</v>
      </c>
      <c r="AK1209" s="34">
        <v>0</v>
      </c>
      <c r="AL1209" s="34">
        <v>0</v>
      </c>
      <c r="AM1209" s="34">
        <v>0</v>
      </c>
      <c r="AN1209" s="34">
        <v>0</v>
      </c>
      <c r="AO1209" s="34">
        <v>0</v>
      </c>
      <c r="AP1209" s="34">
        <v>0</v>
      </c>
      <c r="AQ1209" s="34">
        <v>0</v>
      </c>
      <c r="AR1209" s="34">
        <v>0</v>
      </c>
      <c r="AS1209" s="34">
        <v>0</v>
      </c>
    </row>
    <row r="1210" spans="2:45" s="1" customFormat="1" ht="12.75" x14ac:dyDescent="0.2">
      <c r="B1210" s="31" t="s">
        <v>3799</v>
      </c>
      <c r="C1210" s="32" t="s">
        <v>828</v>
      </c>
      <c r="D1210" s="31" t="s">
        <v>829</v>
      </c>
      <c r="E1210" s="31" t="s">
        <v>13</v>
      </c>
      <c r="F1210" s="31" t="s">
        <v>11</v>
      </c>
      <c r="G1210" s="31" t="s">
        <v>18</v>
      </c>
      <c r="H1210" s="31" t="s">
        <v>91</v>
      </c>
      <c r="I1210" s="31" t="s">
        <v>10</v>
      </c>
      <c r="J1210" s="31" t="s">
        <v>10</v>
      </c>
      <c r="K1210" s="31" t="s">
        <v>830</v>
      </c>
      <c r="L1210" s="33">
        <v>0</v>
      </c>
      <c r="M1210" s="150">
        <v>44267.573821999998</v>
      </c>
      <c r="N1210" s="34">
        <v>-70546</v>
      </c>
      <c r="O1210" s="34">
        <v>23813.225951458731</v>
      </c>
      <c r="P1210" s="30">
        <v>120880.57382200001</v>
      </c>
      <c r="Q1210" s="35">
        <v>2460.7347209999998</v>
      </c>
      <c r="R1210" s="36">
        <v>0</v>
      </c>
      <c r="S1210" s="36">
        <v>0</v>
      </c>
      <c r="T1210" s="36">
        <v>0</v>
      </c>
      <c r="U1210" s="37">
        <v>0</v>
      </c>
      <c r="V1210" s="38">
        <v>2460.7347209999998</v>
      </c>
      <c r="W1210" s="34">
        <v>123341.30854300001</v>
      </c>
      <c r="X1210" s="34">
        <v>0</v>
      </c>
      <c r="Y1210" s="33">
        <v>123341.30854300001</v>
      </c>
      <c r="Z1210" s="144">
        <v>0</v>
      </c>
      <c r="AA1210" s="34">
        <v>0</v>
      </c>
      <c r="AB1210" s="34">
        <v>0</v>
      </c>
      <c r="AC1210" s="34">
        <v>0</v>
      </c>
      <c r="AD1210" s="34">
        <v>0</v>
      </c>
      <c r="AE1210" s="34">
        <v>0</v>
      </c>
      <c r="AF1210" s="34">
        <v>0</v>
      </c>
      <c r="AG1210" s="136">
        <v>160239</v>
      </c>
      <c r="AH1210" s="34">
        <v>160489</v>
      </c>
      <c r="AI1210" s="34">
        <v>0</v>
      </c>
      <c r="AJ1210" s="34">
        <v>250</v>
      </c>
      <c r="AK1210" s="34">
        <v>250</v>
      </c>
      <c r="AL1210" s="34">
        <v>160239</v>
      </c>
      <c r="AM1210" s="34">
        <v>160239</v>
      </c>
      <c r="AN1210" s="34">
        <v>0</v>
      </c>
      <c r="AO1210" s="34">
        <v>120880.57382200001</v>
      </c>
      <c r="AP1210" s="34">
        <v>120630.57382200001</v>
      </c>
      <c r="AQ1210" s="34">
        <v>250</v>
      </c>
      <c r="AR1210" s="34">
        <v>-70546</v>
      </c>
      <c r="AS1210" s="34">
        <v>0</v>
      </c>
    </row>
    <row r="1211" spans="2:45" s="1" customFormat="1" ht="12.75" x14ac:dyDescent="0.2">
      <c r="B1211" s="31" t="s">
        <v>3799</v>
      </c>
      <c r="C1211" s="32" t="s">
        <v>2321</v>
      </c>
      <c r="D1211" s="31" t="s">
        <v>2322</v>
      </c>
      <c r="E1211" s="31" t="s">
        <v>13</v>
      </c>
      <c r="F1211" s="31" t="s">
        <v>11</v>
      </c>
      <c r="G1211" s="31" t="s">
        <v>18</v>
      </c>
      <c r="H1211" s="31" t="s">
        <v>91</v>
      </c>
      <c r="I1211" s="31" t="s">
        <v>10</v>
      </c>
      <c r="J1211" s="31" t="s">
        <v>10</v>
      </c>
      <c r="K1211" s="31" t="s">
        <v>2323</v>
      </c>
      <c r="L1211" s="33">
        <v>0</v>
      </c>
      <c r="M1211" s="150">
        <v>25763.591863000001</v>
      </c>
      <c r="N1211" s="34">
        <v>-17818</v>
      </c>
      <c r="O1211" s="34">
        <v>5842.4420189999983</v>
      </c>
      <c r="P1211" s="30">
        <v>-1302.4081369999985</v>
      </c>
      <c r="Q1211" s="35">
        <v>1246.7708299999999</v>
      </c>
      <c r="R1211" s="36">
        <v>1302.4081369999985</v>
      </c>
      <c r="S1211" s="36">
        <v>0</v>
      </c>
      <c r="T1211" s="36">
        <v>3968.4439758838871</v>
      </c>
      <c r="U1211" s="37">
        <v>5270.8805359709395</v>
      </c>
      <c r="V1211" s="38">
        <v>6517.6513659709399</v>
      </c>
      <c r="W1211" s="34">
        <v>6517.6513659709399</v>
      </c>
      <c r="X1211" s="34">
        <v>4595.6711889999997</v>
      </c>
      <c r="Y1211" s="33">
        <v>1921.9801769709402</v>
      </c>
      <c r="Z1211" s="144">
        <v>0</v>
      </c>
      <c r="AA1211" s="34">
        <v>0</v>
      </c>
      <c r="AB1211" s="34">
        <v>0</v>
      </c>
      <c r="AC1211" s="34">
        <v>0</v>
      </c>
      <c r="AD1211" s="34">
        <v>0</v>
      </c>
      <c r="AE1211" s="34">
        <v>0</v>
      </c>
      <c r="AF1211" s="34">
        <v>0</v>
      </c>
      <c r="AG1211" s="136">
        <v>9092</v>
      </c>
      <c r="AH1211" s="34">
        <v>9092</v>
      </c>
      <c r="AI1211" s="34">
        <v>0</v>
      </c>
      <c r="AJ1211" s="34">
        <v>0</v>
      </c>
      <c r="AK1211" s="34">
        <v>0</v>
      </c>
      <c r="AL1211" s="34">
        <v>9092</v>
      </c>
      <c r="AM1211" s="34">
        <v>9092</v>
      </c>
      <c r="AN1211" s="34">
        <v>0</v>
      </c>
      <c r="AO1211" s="34">
        <v>-1302.4081369999985</v>
      </c>
      <c r="AP1211" s="34">
        <v>-1302.4081369999985</v>
      </c>
      <c r="AQ1211" s="34">
        <v>0</v>
      </c>
      <c r="AR1211" s="34">
        <v>-17818</v>
      </c>
      <c r="AS1211" s="34">
        <v>0</v>
      </c>
    </row>
    <row r="1212" spans="2:45" s="1" customFormat="1" ht="12.75" x14ac:dyDescent="0.2">
      <c r="B1212" s="31" t="s">
        <v>3799</v>
      </c>
      <c r="C1212" s="32" t="s">
        <v>3410</v>
      </c>
      <c r="D1212" s="31" t="s">
        <v>3411</v>
      </c>
      <c r="E1212" s="31" t="s">
        <v>13</v>
      </c>
      <c r="F1212" s="31" t="s">
        <v>11</v>
      </c>
      <c r="G1212" s="31" t="s">
        <v>18</v>
      </c>
      <c r="H1212" s="31" t="s">
        <v>91</v>
      </c>
      <c r="I1212" s="31" t="s">
        <v>10</v>
      </c>
      <c r="J1212" s="31" t="s">
        <v>10</v>
      </c>
      <c r="K1212" s="31" t="s">
        <v>3412</v>
      </c>
      <c r="L1212" s="33">
        <v>0</v>
      </c>
      <c r="M1212" s="150">
        <v>15736.230611999999</v>
      </c>
      <c r="N1212" s="34">
        <v>-43118</v>
      </c>
      <c r="O1212" s="34">
        <v>14072.619068999995</v>
      </c>
      <c r="P1212" s="30">
        <v>-1623.7693880000006</v>
      </c>
      <c r="Q1212" s="35">
        <v>1204.585947</v>
      </c>
      <c r="R1212" s="36">
        <v>1623.7693880000006</v>
      </c>
      <c r="S1212" s="36">
        <v>0</v>
      </c>
      <c r="T1212" s="36">
        <v>11111.775935298585</v>
      </c>
      <c r="U1212" s="37">
        <v>12735.613999767902</v>
      </c>
      <c r="V1212" s="38">
        <v>13940.199946767902</v>
      </c>
      <c r="W1212" s="34">
        <v>13940.199946767902</v>
      </c>
      <c r="X1212" s="34">
        <v>12868.033121999995</v>
      </c>
      <c r="Y1212" s="33">
        <v>1072.1668247679063</v>
      </c>
      <c r="Z1212" s="144">
        <v>0</v>
      </c>
      <c r="AA1212" s="34">
        <v>0</v>
      </c>
      <c r="AB1212" s="34">
        <v>0</v>
      </c>
      <c r="AC1212" s="34">
        <v>0</v>
      </c>
      <c r="AD1212" s="34">
        <v>0</v>
      </c>
      <c r="AE1212" s="34">
        <v>0</v>
      </c>
      <c r="AF1212" s="34">
        <v>0</v>
      </c>
      <c r="AG1212" s="136">
        <v>40043</v>
      </c>
      <c r="AH1212" s="34">
        <v>40243</v>
      </c>
      <c r="AI1212" s="34">
        <v>0</v>
      </c>
      <c r="AJ1212" s="34">
        <v>200</v>
      </c>
      <c r="AK1212" s="34">
        <v>200</v>
      </c>
      <c r="AL1212" s="34">
        <v>40043</v>
      </c>
      <c r="AM1212" s="34">
        <v>40043</v>
      </c>
      <c r="AN1212" s="34">
        <v>0</v>
      </c>
      <c r="AO1212" s="34">
        <v>-1623.7693880000006</v>
      </c>
      <c r="AP1212" s="34">
        <v>-1823.7693880000006</v>
      </c>
      <c r="AQ1212" s="34">
        <v>200</v>
      </c>
      <c r="AR1212" s="34">
        <v>-43118</v>
      </c>
      <c r="AS1212" s="34">
        <v>0</v>
      </c>
    </row>
    <row r="1213" spans="2:45" s="1" customFormat="1" ht="12.75" x14ac:dyDescent="0.2">
      <c r="B1213" s="31" t="s">
        <v>3799</v>
      </c>
      <c r="C1213" s="32" t="s">
        <v>2282</v>
      </c>
      <c r="D1213" s="31" t="s">
        <v>2283</v>
      </c>
      <c r="E1213" s="31" t="s">
        <v>13</v>
      </c>
      <c r="F1213" s="31" t="s">
        <v>11</v>
      </c>
      <c r="G1213" s="31" t="s">
        <v>18</v>
      </c>
      <c r="H1213" s="31" t="s">
        <v>91</v>
      </c>
      <c r="I1213" s="31" t="s">
        <v>10</v>
      </c>
      <c r="J1213" s="31" t="s">
        <v>10</v>
      </c>
      <c r="K1213" s="31" t="s">
        <v>2284</v>
      </c>
      <c r="L1213" s="33">
        <v>0</v>
      </c>
      <c r="M1213" s="150">
        <v>14817.43895</v>
      </c>
      <c r="N1213" s="34">
        <v>-39235</v>
      </c>
      <c r="O1213" s="34">
        <v>12864.979942499995</v>
      </c>
      <c r="P1213" s="30">
        <v>9796.4389499999997</v>
      </c>
      <c r="Q1213" s="35">
        <v>1130.2315060000001</v>
      </c>
      <c r="R1213" s="36">
        <v>0</v>
      </c>
      <c r="S1213" s="36">
        <v>0</v>
      </c>
      <c r="T1213" s="36">
        <v>1673.7647861994371</v>
      </c>
      <c r="U1213" s="37">
        <v>1673.7738119814562</v>
      </c>
      <c r="V1213" s="38">
        <v>2804.0053179814563</v>
      </c>
      <c r="W1213" s="34">
        <v>12600.444267981457</v>
      </c>
      <c r="X1213" s="34">
        <v>1938.3094864999948</v>
      </c>
      <c r="Y1213" s="33">
        <v>10662.134781481462</v>
      </c>
      <c r="Z1213" s="144">
        <v>0</v>
      </c>
      <c r="AA1213" s="34">
        <v>0</v>
      </c>
      <c r="AB1213" s="34">
        <v>0</v>
      </c>
      <c r="AC1213" s="34">
        <v>0</v>
      </c>
      <c r="AD1213" s="34">
        <v>0</v>
      </c>
      <c r="AE1213" s="34">
        <v>0</v>
      </c>
      <c r="AF1213" s="34">
        <v>0</v>
      </c>
      <c r="AG1213" s="136">
        <v>42121</v>
      </c>
      <c r="AH1213" s="34">
        <v>42121</v>
      </c>
      <c r="AI1213" s="34">
        <v>0</v>
      </c>
      <c r="AJ1213" s="34">
        <v>0</v>
      </c>
      <c r="AK1213" s="34">
        <v>0</v>
      </c>
      <c r="AL1213" s="34">
        <v>42121</v>
      </c>
      <c r="AM1213" s="34">
        <v>42121</v>
      </c>
      <c r="AN1213" s="34">
        <v>0</v>
      </c>
      <c r="AO1213" s="34">
        <v>9796.4389499999997</v>
      </c>
      <c r="AP1213" s="34">
        <v>9796.4389499999997</v>
      </c>
      <c r="AQ1213" s="34">
        <v>0</v>
      </c>
      <c r="AR1213" s="34">
        <v>-39235</v>
      </c>
      <c r="AS1213" s="34">
        <v>0</v>
      </c>
    </row>
    <row r="1214" spans="2:45" s="1" customFormat="1" ht="12.75" x14ac:dyDescent="0.2">
      <c r="B1214" s="31" t="s">
        <v>3799</v>
      </c>
      <c r="C1214" s="32" t="s">
        <v>3134</v>
      </c>
      <c r="D1214" s="31" t="s">
        <v>3135</v>
      </c>
      <c r="E1214" s="31" t="s">
        <v>13</v>
      </c>
      <c r="F1214" s="31" t="s">
        <v>11</v>
      </c>
      <c r="G1214" s="31" t="s">
        <v>18</v>
      </c>
      <c r="H1214" s="31" t="s">
        <v>146</v>
      </c>
      <c r="I1214" s="31" t="s">
        <v>10</v>
      </c>
      <c r="J1214" s="31" t="s">
        <v>10</v>
      </c>
      <c r="K1214" s="31" t="s">
        <v>3136</v>
      </c>
      <c r="L1214" s="33">
        <v>0</v>
      </c>
      <c r="M1214" s="150">
        <v>1776.4510516037287</v>
      </c>
      <c r="N1214" s="34">
        <v>0</v>
      </c>
      <c r="O1214" s="34">
        <v>0</v>
      </c>
      <c r="P1214" s="30">
        <v>0</v>
      </c>
      <c r="Q1214" s="35">
        <v>217.711614</v>
      </c>
      <c r="R1214" s="36">
        <v>0</v>
      </c>
      <c r="S1214" s="36">
        <v>0</v>
      </c>
      <c r="T1214" s="36">
        <v>0</v>
      </c>
      <c r="U1214" s="37">
        <v>0</v>
      </c>
      <c r="V1214" s="38">
        <v>217.711614</v>
      </c>
      <c r="W1214" s="34">
        <v>217.711614</v>
      </c>
      <c r="X1214" s="34">
        <v>0</v>
      </c>
      <c r="Y1214" s="33">
        <v>217.711614</v>
      </c>
      <c r="Z1214" s="144">
        <v>0</v>
      </c>
      <c r="AA1214" s="34">
        <v>0</v>
      </c>
      <c r="AB1214" s="34">
        <v>0</v>
      </c>
      <c r="AC1214" s="34">
        <v>0</v>
      </c>
      <c r="AD1214" s="34">
        <v>0</v>
      </c>
      <c r="AE1214" s="34">
        <v>0</v>
      </c>
      <c r="AF1214" s="34">
        <v>0</v>
      </c>
      <c r="AG1214" s="136">
        <v>0</v>
      </c>
      <c r="AH1214" s="34">
        <v>0</v>
      </c>
      <c r="AI1214" s="34">
        <v>0</v>
      </c>
      <c r="AJ1214" s="34">
        <v>0</v>
      </c>
      <c r="AK1214" s="34">
        <v>0</v>
      </c>
      <c r="AL1214" s="34">
        <v>0</v>
      </c>
      <c r="AM1214" s="34">
        <v>0</v>
      </c>
      <c r="AN1214" s="34">
        <v>0</v>
      </c>
      <c r="AO1214" s="34">
        <v>0</v>
      </c>
      <c r="AP1214" s="34">
        <v>0</v>
      </c>
      <c r="AQ1214" s="34">
        <v>0</v>
      </c>
      <c r="AR1214" s="34">
        <v>0</v>
      </c>
      <c r="AS1214" s="34">
        <v>0</v>
      </c>
    </row>
    <row r="1215" spans="2:45" s="1" customFormat="1" ht="12.75" x14ac:dyDescent="0.2">
      <c r="B1215" s="31" t="s">
        <v>3799</v>
      </c>
      <c r="C1215" s="32" t="s">
        <v>825</v>
      </c>
      <c r="D1215" s="31" t="s">
        <v>826</v>
      </c>
      <c r="E1215" s="31" t="s">
        <v>13</v>
      </c>
      <c r="F1215" s="31" t="s">
        <v>11</v>
      </c>
      <c r="G1215" s="31" t="s">
        <v>18</v>
      </c>
      <c r="H1215" s="31" t="s">
        <v>146</v>
      </c>
      <c r="I1215" s="31" t="s">
        <v>10</v>
      </c>
      <c r="J1215" s="31" t="s">
        <v>10</v>
      </c>
      <c r="K1215" s="31" t="s">
        <v>827</v>
      </c>
      <c r="L1215" s="33">
        <v>0</v>
      </c>
      <c r="M1215" s="150">
        <v>3045.421378</v>
      </c>
      <c r="N1215" s="34">
        <v>-3045</v>
      </c>
      <c r="O1215" s="34">
        <v>2926.8495669827585</v>
      </c>
      <c r="P1215" s="30">
        <v>751.32250871999997</v>
      </c>
      <c r="Q1215" s="35">
        <v>393.590709</v>
      </c>
      <c r="R1215" s="36">
        <v>0</v>
      </c>
      <c r="S1215" s="36">
        <v>0</v>
      </c>
      <c r="T1215" s="36">
        <v>1538.7337953085928</v>
      </c>
      <c r="U1215" s="37">
        <v>1538.7420929355569</v>
      </c>
      <c r="V1215" s="38">
        <v>1932.332801935557</v>
      </c>
      <c r="W1215" s="34">
        <v>2683.6553106555571</v>
      </c>
      <c r="X1215" s="34">
        <v>1781.9363492627588</v>
      </c>
      <c r="Y1215" s="33">
        <v>901.71896139279829</v>
      </c>
      <c r="Z1215" s="144">
        <v>0</v>
      </c>
      <c r="AA1215" s="34">
        <v>0</v>
      </c>
      <c r="AB1215" s="34">
        <v>0</v>
      </c>
      <c r="AC1215" s="34">
        <v>0</v>
      </c>
      <c r="AD1215" s="34">
        <v>0</v>
      </c>
      <c r="AE1215" s="34">
        <v>0</v>
      </c>
      <c r="AF1215" s="34">
        <v>0</v>
      </c>
      <c r="AG1215" s="136">
        <v>0</v>
      </c>
      <c r="AH1215" s="34">
        <v>750.90113071999997</v>
      </c>
      <c r="AI1215" s="34">
        <v>0</v>
      </c>
      <c r="AJ1215" s="34">
        <v>20</v>
      </c>
      <c r="AK1215" s="34">
        <v>20</v>
      </c>
      <c r="AL1215" s="34">
        <v>0</v>
      </c>
      <c r="AM1215" s="34">
        <v>730.90113071999997</v>
      </c>
      <c r="AN1215" s="34">
        <v>730.90113071999997</v>
      </c>
      <c r="AO1215" s="34">
        <v>751.32250871999997</v>
      </c>
      <c r="AP1215" s="34">
        <v>0.42137800000000425</v>
      </c>
      <c r="AQ1215" s="34">
        <v>750.90113071999997</v>
      </c>
      <c r="AR1215" s="34">
        <v>-3045</v>
      </c>
      <c r="AS1215" s="34">
        <v>0</v>
      </c>
    </row>
    <row r="1216" spans="2:45" s="1" customFormat="1" ht="12.75" x14ac:dyDescent="0.2">
      <c r="B1216" s="31" t="s">
        <v>3799</v>
      </c>
      <c r="C1216" s="32" t="s">
        <v>2306</v>
      </c>
      <c r="D1216" s="31" t="s">
        <v>2307</v>
      </c>
      <c r="E1216" s="31" t="s">
        <v>13</v>
      </c>
      <c r="F1216" s="31" t="s">
        <v>11</v>
      </c>
      <c r="G1216" s="31" t="s">
        <v>18</v>
      </c>
      <c r="H1216" s="31" t="s">
        <v>146</v>
      </c>
      <c r="I1216" s="31" t="s">
        <v>10</v>
      </c>
      <c r="J1216" s="31" t="s">
        <v>10</v>
      </c>
      <c r="K1216" s="31" t="s">
        <v>2308</v>
      </c>
      <c r="L1216" s="33">
        <v>0</v>
      </c>
      <c r="M1216" s="150">
        <v>9196.7120059999997</v>
      </c>
      <c r="N1216" s="34">
        <v>19963</v>
      </c>
      <c r="O1216" s="34">
        <v>0</v>
      </c>
      <c r="P1216" s="30">
        <v>10325.92288744</v>
      </c>
      <c r="Q1216" s="35">
        <v>1019.32016</v>
      </c>
      <c r="R1216" s="36">
        <v>0</v>
      </c>
      <c r="S1216" s="36">
        <v>0</v>
      </c>
      <c r="T1216" s="36">
        <v>0</v>
      </c>
      <c r="U1216" s="37">
        <v>0</v>
      </c>
      <c r="V1216" s="38">
        <v>1019.32016</v>
      </c>
      <c r="W1216" s="34">
        <v>11345.243047439999</v>
      </c>
      <c r="X1216" s="34">
        <v>0</v>
      </c>
      <c r="Y1216" s="33">
        <v>11345.243047439999</v>
      </c>
      <c r="Z1216" s="144">
        <v>0</v>
      </c>
      <c r="AA1216" s="34">
        <v>0</v>
      </c>
      <c r="AB1216" s="34">
        <v>0</v>
      </c>
      <c r="AC1216" s="34">
        <v>0</v>
      </c>
      <c r="AD1216" s="34">
        <v>0</v>
      </c>
      <c r="AE1216" s="34">
        <v>0</v>
      </c>
      <c r="AF1216" s="34">
        <v>0</v>
      </c>
      <c r="AG1216" s="136">
        <v>734</v>
      </c>
      <c r="AH1216" s="34">
        <v>2207.2108814399999</v>
      </c>
      <c r="AI1216" s="34">
        <v>0</v>
      </c>
      <c r="AJ1216" s="34">
        <v>0</v>
      </c>
      <c r="AK1216" s="34">
        <v>0</v>
      </c>
      <c r="AL1216" s="34">
        <v>734</v>
      </c>
      <c r="AM1216" s="34">
        <v>2207.2108814399999</v>
      </c>
      <c r="AN1216" s="34">
        <v>1473.2108814399999</v>
      </c>
      <c r="AO1216" s="34">
        <v>10325.92288744</v>
      </c>
      <c r="AP1216" s="34">
        <v>8852.7120059999997</v>
      </c>
      <c r="AQ1216" s="34">
        <v>1473.2108814399999</v>
      </c>
      <c r="AR1216" s="34">
        <v>19963</v>
      </c>
      <c r="AS1216" s="34">
        <v>0</v>
      </c>
    </row>
    <row r="1217" spans="2:45" s="1" customFormat="1" ht="12.75" x14ac:dyDescent="0.2">
      <c r="B1217" s="31" t="s">
        <v>3799</v>
      </c>
      <c r="C1217" s="32" t="s">
        <v>924</v>
      </c>
      <c r="D1217" s="31" t="s">
        <v>925</v>
      </c>
      <c r="E1217" s="31" t="s">
        <v>13</v>
      </c>
      <c r="F1217" s="31" t="s">
        <v>11</v>
      </c>
      <c r="G1217" s="31" t="s">
        <v>18</v>
      </c>
      <c r="H1217" s="31" t="s">
        <v>146</v>
      </c>
      <c r="I1217" s="31" t="s">
        <v>10</v>
      </c>
      <c r="J1217" s="31" t="s">
        <v>10</v>
      </c>
      <c r="K1217" s="31" t="s">
        <v>926</v>
      </c>
      <c r="L1217" s="33">
        <v>0</v>
      </c>
      <c r="M1217" s="150">
        <v>806.82679399999995</v>
      </c>
      <c r="N1217" s="34">
        <v>-18430</v>
      </c>
      <c r="O1217" s="34">
        <v>7036.1165130080644</v>
      </c>
      <c r="P1217" s="30">
        <v>-17389.925775439999</v>
      </c>
      <c r="Q1217" s="35">
        <v>0</v>
      </c>
      <c r="R1217" s="36">
        <v>17389.925775439999</v>
      </c>
      <c r="S1217" s="36">
        <v>0</v>
      </c>
      <c r="T1217" s="36">
        <v>6075.8120068506942</v>
      </c>
      <c r="U1217" s="37">
        <v>23465.86432135752</v>
      </c>
      <c r="V1217" s="38">
        <v>23465.86432135752</v>
      </c>
      <c r="W1217" s="34">
        <v>23465.86432135752</v>
      </c>
      <c r="X1217" s="34">
        <v>7036.1165130080626</v>
      </c>
      <c r="Y1217" s="33">
        <v>16429.747808349457</v>
      </c>
      <c r="Z1217" s="144">
        <v>0</v>
      </c>
      <c r="AA1217" s="34">
        <v>0</v>
      </c>
      <c r="AB1217" s="34">
        <v>0</v>
      </c>
      <c r="AC1217" s="34">
        <v>0</v>
      </c>
      <c r="AD1217" s="34">
        <v>0</v>
      </c>
      <c r="AE1217" s="34">
        <v>0</v>
      </c>
      <c r="AF1217" s="34">
        <v>0</v>
      </c>
      <c r="AG1217" s="136">
        <v>0</v>
      </c>
      <c r="AH1217" s="34">
        <v>233.24743056</v>
      </c>
      <c r="AI1217" s="34">
        <v>0</v>
      </c>
      <c r="AJ1217" s="34">
        <v>39.609000000000002</v>
      </c>
      <c r="AK1217" s="34">
        <v>39.609000000000002</v>
      </c>
      <c r="AL1217" s="34">
        <v>0</v>
      </c>
      <c r="AM1217" s="34">
        <v>193.63843055999999</v>
      </c>
      <c r="AN1217" s="34">
        <v>193.63843055999999</v>
      </c>
      <c r="AO1217" s="34">
        <v>-17389.925775439999</v>
      </c>
      <c r="AP1217" s="34">
        <v>-17623.173205999999</v>
      </c>
      <c r="AQ1217" s="34">
        <v>233.24743056000079</v>
      </c>
      <c r="AR1217" s="34">
        <v>-18430</v>
      </c>
      <c r="AS1217" s="34">
        <v>0</v>
      </c>
    </row>
    <row r="1218" spans="2:45" s="1" customFormat="1" ht="12.75" x14ac:dyDescent="0.2">
      <c r="B1218" s="31" t="s">
        <v>3799</v>
      </c>
      <c r="C1218" s="32" t="s">
        <v>54</v>
      </c>
      <c r="D1218" s="31" t="s">
        <v>55</v>
      </c>
      <c r="E1218" s="31" t="s">
        <v>13</v>
      </c>
      <c r="F1218" s="31" t="s">
        <v>11</v>
      </c>
      <c r="G1218" s="31" t="s">
        <v>18</v>
      </c>
      <c r="H1218" s="31" t="s">
        <v>146</v>
      </c>
      <c r="I1218" s="31" t="s">
        <v>10</v>
      </c>
      <c r="J1218" s="31" t="s">
        <v>10</v>
      </c>
      <c r="K1218" s="31" t="s">
        <v>56</v>
      </c>
      <c r="L1218" s="33">
        <v>0</v>
      </c>
      <c r="M1218" s="150">
        <v>0</v>
      </c>
      <c r="N1218" s="34">
        <v>0</v>
      </c>
      <c r="O1218" s="34">
        <v>0</v>
      </c>
      <c r="P1218" s="30">
        <v>0</v>
      </c>
      <c r="Q1218" s="35">
        <v>2198.4458800000002</v>
      </c>
      <c r="R1218" s="36">
        <v>0</v>
      </c>
      <c r="S1218" s="36">
        <v>0</v>
      </c>
      <c r="T1218" s="36">
        <v>0</v>
      </c>
      <c r="U1218" s="37">
        <v>0</v>
      </c>
      <c r="V1218" s="38">
        <v>2198.4458800000002</v>
      </c>
      <c r="W1218" s="34">
        <v>2198.4458800000002</v>
      </c>
      <c r="X1218" s="34">
        <v>0</v>
      </c>
      <c r="Y1218" s="33">
        <v>2198.4458800000002</v>
      </c>
      <c r="Z1218" s="144">
        <v>0</v>
      </c>
      <c r="AA1218" s="34">
        <v>0</v>
      </c>
      <c r="AB1218" s="34">
        <v>0</v>
      </c>
      <c r="AC1218" s="34">
        <v>0</v>
      </c>
      <c r="AD1218" s="34">
        <v>0</v>
      </c>
      <c r="AE1218" s="34">
        <v>0</v>
      </c>
      <c r="AF1218" s="34">
        <v>0</v>
      </c>
      <c r="AG1218" s="136">
        <v>0</v>
      </c>
      <c r="AH1218" s="34">
        <v>0</v>
      </c>
      <c r="AI1218" s="34">
        <v>0</v>
      </c>
      <c r="AJ1218" s="34">
        <v>0</v>
      </c>
      <c r="AK1218" s="34">
        <v>0</v>
      </c>
      <c r="AL1218" s="34">
        <v>0</v>
      </c>
      <c r="AM1218" s="34">
        <v>0</v>
      </c>
      <c r="AN1218" s="34">
        <v>0</v>
      </c>
      <c r="AO1218" s="34">
        <v>0</v>
      </c>
      <c r="AP1218" s="34">
        <v>0</v>
      </c>
      <c r="AQ1218" s="34">
        <v>0</v>
      </c>
      <c r="AR1218" s="34">
        <v>0</v>
      </c>
      <c r="AS1218" s="34">
        <v>0</v>
      </c>
    </row>
    <row r="1219" spans="2:45" s="1" customFormat="1" ht="12.75" x14ac:dyDescent="0.2">
      <c r="B1219" s="31" t="s">
        <v>3799</v>
      </c>
      <c r="C1219" s="32" t="s">
        <v>1617</v>
      </c>
      <c r="D1219" s="31" t="s">
        <v>1618</v>
      </c>
      <c r="E1219" s="31" t="s">
        <v>13</v>
      </c>
      <c r="F1219" s="31" t="s">
        <v>11</v>
      </c>
      <c r="G1219" s="31" t="s">
        <v>18</v>
      </c>
      <c r="H1219" s="31" t="s">
        <v>32</v>
      </c>
      <c r="I1219" s="31" t="s">
        <v>10</v>
      </c>
      <c r="J1219" s="31" t="s">
        <v>10</v>
      </c>
      <c r="K1219" s="31" t="s">
        <v>1619</v>
      </c>
      <c r="L1219" s="33">
        <v>0</v>
      </c>
      <c r="M1219" s="150">
        <v>73432.390964000006</v>
      </c>
      <c r="N1219" s="34">
        <v>-271117</v>
      </c>
      <c r="O1219" s="34">
        <v>111888.43221188648</v>
      </c>
      <c r="P1219" s="30">
        <v>76958.979963999998</v>
      </c>
      <c r="Q1219" s="35">
        <v>5563.2663050000001</v>
      </c>
      <c r="R1219" s="36">
        <v>0</v>
      </c>
      <c r="S1219" s="36">
        <v>0</v>
      </c>
      <c r="T1219" s="36">
        <v>25358.224926681978</v>
      </c>
      <c r="U1219" s="37">
        <v>25358.36167099185</v>
      </c>
      <c r="V1219" s="38">
        <v>30921.627975991851</v>
      </c>
      <c r="W1219" s="34">
        <v>107880.60793999185</v>
      </c>
      <c r="X1219" s="34">
        <v>29366.185942886499</v>
      </c>
      <c r="Y1219" s="33">
        <v>78514.421997105354</v>
      </c>
      <c r="Z1219" s="144">
        <v>0</v>
      </c>
      <c r="AA1219" s="34">
        <v>0</v>
      </c>
      <c r="AB1219" s="34">
        <v>0</v>
      </c>
      <c r="AC1219" s="34">
        <v>0</v>
      </c>
      <c r="AD1219" s="34">
        <v>0</v>
      </c>
      <c r="AE1219" s="34">
        <v>0</v>
      </c>
      <c r="AF1219" s="34">
        <v>0</v>
      </c>
      <c r="AG1219" s="136">
        <v>357825</v>
      </c>
      <c r="AH1219" s="34">
        <v>359262.58899999998</v>
      </c>
      <c r="AI1219" s="34">
        <v>0</v>
      </c>
      <c r="AJ1219" s="34">
        <v>1437.5889999999999</v>
      </c>
      <c r="AK1219" s="34">
        <v>1437.5889999999999</v>
      </c>
      <c r="AL1219" s="34">
        <v>357825</v>
      </c>
      <c r="AM1219" s="34">
        <v>357825</v>
      </c>
      <c r="AN1219" s="34">
        <v>0</v>
      </c>
      <c r="AO1219" s="34">
        <v>76958.979963999998</v>
      </c>
      <c r="AP1219" s="34">
        <v>75521.390963999991</v>
      </c>
      <c r="AQ1219" s="34">
        <v>1437.5890000000072</v>
      </c>
      <c r="AR1219" s="34">
        <v>-280917</v>
      </c>
      <c r="AS1219" s="34">
        <v>9800</v>
      </c>
    </row>
    <row r="1220" spans="2:45" s="1" customFormat="1" ht="12.75" x14ac:dyDescent="0.2">
      <c r="B1220" s="31" t="s">
        <v>3799</v>
      </c>
      <c r="C1220" s="32" t="s">
        <v>3551</v>
      </c>
      <c r="D1220" s="31" t="s">
        <v>3552</v>
      </c>
      <c r="E1220" s="31" t="s">
        <v>13</v>
      </c>
      <c r="F1220" s="31" t="s">
        <v>11</v>
      </c>
      <c r="G1220" s="31" t="s">
        <v>18</v>
      </c>
      <c r="H1220" s="31" t="s">
        <v>32</v>
      </c>
      <c r="I1220" s="31" t="s">
        <v>10</v>
      </c>
      <c r="J1220" s="31" t="s">
        <v>10</v>
      </c>
      <c r="K1220" s="31" t="s">
        <v>3553</v>
      </c>
      <c r="L1220" s="33">
        <v>0</v>
      </c>
      <c r="M1220" s="150">
        <v>6038.2727020000002</v>
      </c>
      <c r="N1220" s="34">
        <v>-136346</v>
      </c>
      <c r="O1220" s="34">
        <v>135742.17272979999</v>
      </c>
      <c r="P1220" s="30">
        <v>-129808.71457932</v>
      </c>
      <c r="Q1220" s="35">
        <v>0</v>
      </c>
      <c r="R1220" s="36">
        <v>129808.71457932</v>
      </c>
      <c r="S1220" s="36">
        <v>0</v>
      </c>
      <c r="T1220" s="36">
        <v>117215.78535303804</v>
      </c>
      <c r="U1220" s="37">
        <v>247025.83201277227</v>
      </c>
      <c r="V1220" s="38">
        <v>247025.83201277227</v>
      </c>
      <c r="W1220" s="34">
        <v>247025.83201277227</v>
      </c>
      <c r="X1220" s="34">
        <v>135742.17272979999</v>
      </c>
      <c r="Y1220" s="33">
        <v>111283.65928297228</v>
      </c>
      <c r="Z1220" s="144">
        <v>0</v>
      </c>
      <c r="AA1220" s="34">
        <v>0</v>
      </c>
      <c r="AB1220" s="34">
        <v>0</v>
      </c>
      <c r="AC1220" s="34">
        <v>0</v>
      </c>
      <c r="AD1220" s="34">
        <v>0</v>
      </c>
      <c r="AE1220" s="34">
        <v>0</v>
      </c>
      <c r="AF1220" s="34">
        <v>0</v>
      </c>
      <c r="AG1220" s="136">
        <v>0</v>
      </c>
      <c r="AH1220" s="34">
        <v>2053.01271868</v>
      </c>
      <c r="AI1220" s="34">
        <v>0</v>
      </c>
      <c r="AJ1220" s="34">
        <v>603.82727020000004</v>
      </c>
      <c r="AK1220" s="34">
        <v>603.82727020000004</v>
      </c>
      <c r="AL1220" s="34">
        <v>0</v>
      </c>
      <c r="AM1220" s="34">
        <v>1449.1854484800001</v>
      </c>
      <c r="AN1220" s="34">
        <v>1449.1854484800001</v>
      </c>
      <c r="AO1220" s="34">
        <v>-129808.71457932</v>
      </c>
      <c r="AP1220" s="34">
        <v>-131861.72729800001</v>
      </c>
      <c r="AQ1220" s="34">
        <v>2053.0127186799946</v>
      </c>
      <c r="AR1220" s="34">
        <v>-136346</v>
      </c>
      <c r="AS1220" s="34">
        <v>0</v>
      </c>
    </row>
    <row r="1221" spans="2:45" s="1" customFormat="1" ht="12.75" x14ac:dyDescent="0.2">
      <c r="B1221" s="31" t="s">
        <v>3799</v>
      </c>
      <c r="C1221" s="32" t="s">
        <v>2864</v>
      </c>
      <c r="D1221" s="31" t="s">
        <v>2865</v>
      </c>
      <c r="E1221" s="31" t="s">
        <v>13</v>
      </c>
      <c r="F1221" s="31" t="s">
        <v>11</v>
      </c>
      <c r="G1221" s="31" t="s">
        <v>18</v>
      </c>
      <c r="H1221" s="31" t="s">
        <v>32</v>
      </c>
      <c r="I1221" s="31" t="s">
        <v>10</v>
      </c>
      <c r="J1221" s="31" t="s">
        <v>10</v>
      </c>
      <c r="K1221" s="31" t="s">
        <v>2866</v>
      </c>
      <c r="L1221" s="33">
        <v>0</v>
      </c>
      <c r="M1221" s="150">
        <v>100696.092707</v>
      </c>
      <c r="N1221" s="34">
        <v>-222284</v>
      </c>
      <c r="O1221" s="34">
        <v>220231.01449893671</v>
      </c>
      <c r="P1221" s="30">
        <v>-83238.407292999997</v>
      </c>
      <c r="Q1221" s="35">
        <v>10093.178274</v>
      </c>
      <c r="R1221" s="36">
        <v>83238.407292999997</v>
      </c>
      <c r="S1221" s="36">
        <v>0</v>
      </c>
      <c r="T1221" s="36">
        <v>181457.76666271526</v>
      </c>
      <c r="U1221" s="37">
        <v>264697.60133068881</v>
      </c>
      <c r="V1221" s="38">
        <v>274790.77960468881</v>
      </c>
      <c r="W1221" s="34">
        <v>274790.77960468881</v>
      </c>
      <c r="X1221" s="34">
        <v>210137.83622493671</v>
      </c>
      <c r="Y1221" s="33">
        <v>64652.943379752105</v>
      </c>
      <c r="Z1221" s="144">
        <v>0</v>
      </c>
      <c r="AA1221" s="34">
        <v>0</v>
      </c>
      <c r="AB1221" s="34">
        <v>0</v>
      </c>
      <c r="AC1221" s="34">
        <v>0</v>
      </c>
      <c r="AD1221" s="34">
        <v>0</v>
      </c>
      <c r="AE1221" s="34">
        <v>0</v>
      </c>
      <c r="AF1221" s="34">
        <v>0</v>
      </c>
      <c r="AG1221" s="136">
        <v>44988</v>
      </c>
      <c r="AH1221" s="34">
        <v>46562.5</v>
      </c>
      <c r="AI1221" s="34">
        <v>0</v>
      </c>
      <c r="AJ1221" s="34">
        <v>1574.5</v>
      </c>
      <c r="AK1221" s="34">
        <v>1574.5</v>
      </c>
      <c r="AL1221" s="34">
        <v>44988</v>
      </c>
      <c r="AM1221" s="34">
        <v>44988</v>
      </c>
      <c r="AN1221" s="34">
        <v>0</v>
      </c>
      <c r="AO1221" s="34">
        <v>-83238.407292999997</v>
      </c>
      <c r="AP1221" s="34">
        <v>-84812.907292999997</v>
      </c>
      <c r="AQ1221" s="34">
        <v>1574.5</v>
      </c>
      <c r="AR1221" s="34">
        <v>-222284</v>
      </c>
      <c r="AS1221" s="34">
        <v>0</v>
      </c>
    </row>
    <row r="1222" spans="2:45" s="1" customFormat="1" ht="12.75" x14ac:dyDescent="0.2">
      <c r="B1222" s="31" t="s">
        <v>3799</v>
      </c>
      <c r="C1222" s="32" t="s">
        <v>2276</v>
      </c>
      <c r="D1222" s="31" t="s">
        <v>2277</v>
      </c>
      <c r="E1222" s="31" t="s">
        <v>13</v>
      </c>
      <c r="F1222" s="31" t="s">
        <v>11</v>
      </c>
      <c r="G1222" s="31" t="s">
        <v>18</v>
      </c>
      <c r="H1222" s="31" t="s">
        <v>32</v>
      </c>
      <c r="I1222" s="31" t="s">
        <v>10</v>
      </c>
      <c r="J1222" s="31" t="s">
        <v>10</v>
      </c>
      <c r="K1222" s="31" t="s">
        <v>2278</v>
      </c>
      <c r="L1222" s="33">
        <v>0</v>
      </c>
      <c r="M1222" s="150">
        <v>24420.825615000002</v>
      </c>
      <c r="N1222" s="34">
        <v>-77923</v>
      </c>
      <c r="O1222" s="34">
        <v>29282.797990283878</v>
      </c>
      <c r="P1222" s="30">
        <v>21096.325615000002</v>
      </c>
      <c r="Q1222" s="35">
        <v>1895.6361609999999</v>
      </c>
      <c r="R1222" s="36">
        <v>0</v>
      </c>
      <c r="S1222" s="36">
        <v>0</v>
      </c>
      <c r="T1222" s="36">
        <v>5432.2491864957192</v>
      </c>
      <c r="U1222" s="37">
        <v>5432.278479917014</v>
      </c>
      <c r="V1222" s="38">
        <v>7327.9146409170135</v>
      </c>
      <c r="W1222" s="34">
        <v>28424.240255917015</v>
      </c>
      <c r="X1222" s="34">
        <v>6290.8362142838741</v>
      </c>
      <c r="Y1222" s="33">
        <v>22133.404041633141</v>
      </c>
      <c r="Z1222" s="144">
        <v>0</v>
      </c>
      <c r="AA1222" s="34">
        <v>0</v>
      </c>
      <c r="AB1222" s="34">
        <v>0</v>
      </c>
      <c r="AC1222" s="34">
        <v>0</v>
      </c>
      <c r="AD1222" s="34">
        <v>0</v>
      </c>
      <c r="AE1222" s="34">
        <v>0</v>
      </c>
      <c r="AF1222" s="34">
        <v>0</v>
      </c>
      <c r="AG1222" s="136">
        <v>93094</v>
      </c>
      <c r="AH1222" s="34">
        <v>93531.5</v>
      </c>
      <c r="AI1222" s="34">
        <v>0</v>
      </c>
      <c r="AJ1222" s="34">
        <v>437.5</v>
      </c>
      <c r="AK1222" s="34">
        <v>437.5</v>
      </c>
      <c r="AL1222" s="34">
        <v>93094</v>
      </c>
      <c r="AM1222" s="34">
        <v>93094</v>
      </c>
      <c r="AN1222" s="34">
        <v>0</v>
      </c>
      <c r="AO1222" s="34">
        <v>21096.325615000002</v>
      </c>
      <c r="AP1222" s="34">
        <v>20658.825615000002</v>
      </c>
      <c r="AQ1222" s="34">
        <v>437.5</v>
      </c>
      <c r="AR1222" s="34">
        <v>-77923</v>
      </c>
      <c r="AS1222" s="34">
        <v>0</v>
      </c>
    </row>
    <row r="1223" spans="2:45" s="1" customFormat="1" ht="12.75" x14ac:dyDescent="0.2">
      <c r="B1223" s="31" t="s">
        <v>3799</v>
      </c>
      <c r="C1223" s="32" t="s">
        <v>1497</v>
      </c>
      <c r="D1223" s="31" t="s">
        <v>1498</v>
      </c>
      <c r="E1223" s="31" t="s">
        <v>13</v>
      </c>
      <c r="F1223" s="31" t="s">
        <v>11</v>
      </c>
      <c r="G1223" s="31" t="s">
        <v>18</v>
      </c>
      <c r="H1223" s="31" t="s">
        <v>32</v>
      </c>
      <c r="I1223" s="31" t="s">
        <v>10</v>
      </c>
      <c r="J1223" s="31" t="s">
        <v>10</v>
      </c>
      <c r="K1223" s="31" t="s">
        <v>1499</v>
      </c>
      <c r="L1223" s="33">
        <v>0</v>
      </c>
      <c r="M1223" s="150">
        <v>776.63656594195709</v>
      </c>
      <c r="N1223" s="34">
        <v>0</v>
      </c>
      <c r="O1223" s="34">
        <v>0</v>
      </c>
      <c r="P1223" s="30">
        <v>0</v>
      </c>
      <c r="Q1223" s="35">
        <v>1324.416258</v>
      </c>
      <c r="R1223" s="36">
        <v>0</v>
      </c>
      <c r="S1223" s="36">
        <v>0</v>
      </c>
      <c r="T1223" s="36">
        <v>0</v>
      </c>
      <c r="U1223" s="37">
        <v>0</v>
      </c>
      <c r="V1223" s="38">
        <v>1324.416258</v>
      </c>
      <c r="W1223" s="34">
        <v>1324.416258</v>
      </c>
      <c r="X1223" s="34">
        <v>0</v>
      </c>
      <c r="Y1223" s="33">
        <v>1324.416258</v>
      </c>
      <c r="Z1223" s="144">
        <v>0</v>
      </c>
      <c r="AA1223" s="34">
        <v>0</v>
      </c>
      <c r="AB1223" s="34">
        <v>0</v>
      </c>
      <c r="AC1223" s="34">
        <v>0</v>
      </c>
      <c r="AD1223" s="34">
        <v>0</v>
      </c>
      <c r="AE1223" s="34">
        <v>0</v>
      </c>
      <c r="AF1223" s="34">
        <v>0</v>
      </c>
      <c r="AG1223" s="136">
        <v>0</v>
      </c>
      <c r="AH1223" s="34">
        <v>0</v>
      </c>
      <c r="AI1223" s="34">
        <v>0</v>
      </c>
      <c r="AJ1223" s="34">
        <v>0</v>
      </c>
      <c r="AK1223" s="34">
        <v>0</v>
      </c>
      <c r="AL1223" s="34">
        <v>0</v>
      </c>
      <c r="AM1223" s="34">
        <v>0</v>
      </c>
      <c r="AN1223" s="34">
        <v>0</v>
      </c>
      <c r="AO1223" s="34">
        <v>0</v>
      </c>
      <c r="AP1223" s="34">
        <v>0</v>
      </c>
      <c r="AQ1223" s="34">
        <v>0</v>
      </c>
      <c r="AR1223" s="34">
        <v>0</v>
      </c>
      <c r="AS1223" s="34">
        <v>0</v>
      </c>
    </row>
    <row r="1224" spans="2:45" s="1" customFormat="1" ht="12.75" x14ac:dyDescent="0.2">
      <c r="B1224" s="31" t="s">
        <v>3799</v>
      </c>
      <c r="C1224" s="32" t="s">
        <v>3392</v>
      </c>
      <c r="D1224" s="31" t="s">
        <v>3393</v>
      </c>
      <c r="E1224" s="31" t="s">
        <v>13</v>
      </c>
      <c r="F1224" s="31" t="s">
        <v>11</v>
      </c>
      <c r="G1224" s="31" t="s">
        <v>18</v>
      </c>
      <c r="H1224" s="31" t="s">
        <v>32</v>
      </c>
      <c r="I1224" s="31" t="s">
        <v>10</v>
      </c>
      <c r="J1224" s="31" t="s">
        <v>10</v>
      </c>
      <c r="K1224" s="31" t="s">
        <v>3394</v>
      </c>
      <c r="L1224" s="33">
        <v>0</v>
      </c>
      <c r="M1224" s="150">
        <v>22591.349509303036</v>
      </c>
      <c r="N1224" s="34">
        <v>0</v>
      </c>
      <c r="O1224" s="34">
        <v>0</v>
      </c>
      <c r="P1224" s="30">
        <v>0</v>
      </c>
      <c r="Q1224" s="35">
        <v>3219.1014089999999</v>
      </c>
      <c r="R1224" s="36">
        <v>0</v>
      </c>
      <c r="S1224" s="36">
        <v>0</v>
      </c>
      <c r="T1224" s="36">
        <v>0</v>
      </c>
      <c r="U1224" s="37">
        <v>0</v>
      </c>
      <c r="V1224" s="38">
        <v>3219.1014089999999</v>
      </c>
      <c r="W1224" s="34">
        <v>3219.1014089999999</v>
      </c>
      <c r="X1224" s="34">
        <v>0</v>
      </c>
      <c r="Y1224" s="33">
        <v>3219.1014089999999</v>
      </c>
      <c r="Z1224" s="144">
        <v>0</v>
      </c>
      <c r="AA1224" s="34">
        <v>0</v>
      </c>
      <c r="AB1224" s="34">
        <v>0</v>
      </c>
      <c r="AC1224" s="34">
        <v>0</v>
      </c>
      <c r="AD1224" s="34">
        <v>0</v>
      </c>
      <c r="AE1224" s="34">
        <v>0</v>
      </c>
      <c r="AF1224" s="34">
        <v>0</v>
      </c>
      <c r="AG1224" s="136">
        <v>0</v>
      </c>
      <c r="AH1224" s="34">
        <v>0</v>
      </c>
      <c r="AI1224" s="34">
        <v>0</v>
      </c>
      <c r="AJ1224" s="34">
        <v>0</v>
      </c>
      <c r="AK1224" s="34">
        <v>0</v>
      </c>
      <c r="AL1224" s="34">
        <v>0</v>
      </c>
      <c r="AM1224" s="34">
        <v>0</v>
      </c>
      <c r="AN1224" s="34">
        <v>0</v>
      </c>
      <c r="AO1224" s="34">
        <v>0</v>
      </c>
      <c r="AP1224" s="34">
        <v>0</v>
      </c>
      <c r="AQ1224" s="34">
        <v>0</v>
      </c>
      <c r="AR1224" s="34">
        <v>0</v>
      </c>
      <c r="AS1224" s="34">
        <v>0</v>
      </c>
    </row>
    <row r="1225" spans="2:45" s="1" customFormat="1" ht="12.75" x14ac:dyDescent="0.2">
      <c r="B1225" s="31" t="s">
        <v>3799</v>
      </c>
      <c r="C1225" s="32" t="s">
        <v>1752</v>
      </c>
      <c r="D1225" s="31" t="s">
        <v>1753</v>
      </c>
      <c r="E1225" s="31" t="s">
        <v>13</v>
      </c>
      <c r="F1225" s="31" t="s">
        <v>11</v>
      </c>
      <c r="G1225" s="31" t="s">
        <v>18</v>
      </c>
      <c r="H1225" s="31" t="s">
        <v>32</v>
      </c>
      <c r="I1225" s="31" t="s">
        <v>10</v>
      </c>
      <c r="J1225" s="31" t="s">
        <v>10</v>
      </c>
      <c r="K1225" s="31" t="s">
        <v>1754</v>
      </c>
      <c r="L1225" s="33">
        <v>0</v>
      </c>
      <c r="M1225" s="150">
        <v>30000.738592999998</v>
      </c>
      <c r="N1225" s="34">
        <v>-83493</v>
      </c>
      <c r="O1225" s="34">
        <v>65281.548320664202</v>
      </c>
      <c r="P1225" s="30">
        <v>-44749.010285379998</v>
      </c>
      <c r="Q1225" s="35">
        <v>388.72459300000003</v>
      </c>
      <c r="R1225" s="36">
        <v>44749.010285379998</v>
      </c>
      <c r="S1225" s="36">
        <v>0</v>
      </c>
      <c r="T1225" s="36">
        <v>56036.109810584639</v>
      </c>
      <c r="U1225" s="37">
        <v>100785.66358005049</v>
      </c>
      <c r="V1225" s="38">
        <v>101174.38817305049</v>
      </c>
      <c r="W1225" s="34">
        <v>101174.38817305049</v>
      </c>
      <c r="X1225" s="34">
        <v>64892.823727664203</v>
      </c>
      <c r="Y1225" s="33">
        <v>36281.564445386291</v>
      </c>
      <c r="Z1225" s="144">
        <v>0</v>
      </c>
      <c r="AA1225" s="34">
        <v>0</v>
      </c>
      <c r="AB1225" s="34">
        <v>0</v>
      </c>
      <c r="AC1225" s="34">
        <v>0</v>
      </c>
      <c r="AD1225" s="34">
        <v>0</v>
      </c>
      <c r="AE1225" s="34">
        <v>0</v>
      </c>
      <c r="AF1225" s="34">
        <v>0</v>
      </c>
      <c r="AG1225" s="136">
        <v>0</v>
      </c>
      <c r="AH1225" s="34">
        <v>10200.25112162</v>
      </c>
      <c r="AI1225" s="34">
        <v>0</v>
      </c>
      <c r="AJ1225" s="34">
        <v>3000.0738593000001</v>
      </c>
      <c r="AK1225" s="34">
        <v>3000.0738593000001</v>
      </c>
      <c r="AL1225" s="34">
        <v>0</v>
      </c>
      <c r="AM1225" s="34">
        <v>7200.1772623199995</v>
      </c>
      <c r="AN1225" s="34">
        <v>7200.1772623199995</v>
      </c>
      <c r="AO1225" s="34">
        <v>-44749.010285379998</v>
      </c>
      <c r="AP1225" s="34">
        <v>-54949.261406999998</v>
      </c>
      <c r="AQ1225" s="34">
        <v>10200.25112162</v>
      </c>
      <c r="AR1225" s="34">
        <v>-83493</v>
      </c>
      <c r="AS1225" s="34">
        <v>0</v>
      </c>
    </row>
    <row r="1226" spans="2:45" s="1" customFormat="1" ht="12.75" x14ac:dyDescent="0.2">
      <c r="B1226" s="31" t="s">
        <v>3799</v>
      </c>
      <c r="C1226" s="32" t="s">
        <v>953</v>
      </c>
      <c r="D1226" s="31" t="s">
        <v>954</v>
      </c>
      <c r="E1226" s="31" t="s">
        <v>13</v>
      </c>
      <c r="F1226" s="31" t="s">
        <v>11</v>
      </c>
      <c r="G1226" s="31" t="s">
        <v>18</v>
      </c>
      <c r="H1226" s="31" t="s">
        <v>32</v>
      </c>
      <c r="I1226" s="31" t="s">
        <v>10</v>
      </c>
      <c r="J1226" s="31" t="s">
        <v>10</v>
      </c>
      <c r="K1226" s="31" t="s">
        <v>955</v>
      </c>
      <c r="L1226" s="33">
        <v>0</v>
      </c>
      <c r="M1226" s="150">
        <v>30809.682511999999</v>
      </c>
      <c r="N1226" s="34">
        <v>-63476</v>
      </c>
      <c r="O1226" s="34">
        <v>37723.362688051413</v>
      </c>
      <c r="P1226" s="30">
        <v>-15909.403488000004</v>
      </c>
      <c r="Q1226" s="35">
        <v>1757.7522959999999</v>
      </c>
      <c r="R1226" s="36">
        <v>15909.403488000004</v>
      </c>
      <c r="S1226" s="36">
        <v>0</v>
      </c>
      <c r="T1226" s="36">
        <v>31056.94555366577</v>
      </c>
      <c r="U1226" s="37">
        <v>46966.602307854773</v>
      </c>
      <c r="V1226" s="38">
        <v>48724.354603854772</v>
      </c>
      <c r="W1226" s="34">
        <v>48724.354603854772</v>
      </c>
      <c r="X1226" s="34">
        <v>35965.610392051414</v>
      </c>
      <c r="Y1226" s="33">
        <v>12758.744211803358</v>
      </c>
      <c r="Z1226" s="144">
        <v>0</v>
      </c>
      <c r="AA1226" s="34">
        <v>0</v>
      </c>
      <c r="AB1226" s="34">
        <v>0</v>
      </c>
      <c r="AC1226" s="34">
        <v>0</v>
      </c>
      <c r="AD1226" s="34">
        <v>0</v>
      </c>
      <c r="AE1226" s="34">
        <v>0</v>
      </c>
      <c r="AF1226" s="34">
        <v>0</v>
      </c>
      <c r="AG1226" s="136">
        <v>59583</v>
      </c>
      <c r="AH1226" s="34">
        <v>59873.913999999997</v>
      </c>
      <c r="AI1226" s="34">
        <v>0</v>
      </c>
      <c r="AJ1226" s="34">
        <v>290.91399999999999</v>
      </c>
      <c r="AK1226" s="34">
        <v>290.91399999999999</v>
      </c>
      <c r="AL1226" s="34">
        <v>59583</v>
      </c>
      <c r="AM1226" s="34">
        <v>59583</v>
      </c>
      <c r="AN1226" s="34">
        <v>0</v>
      </c>
      <c r="AO1226" s="34">
        <v>-15909.403488000004</v>
      </c>
      <c r="AP1226" s="34">
        <v>-16200.317488000004</v>
      </c>
      <c r="AQ1226" s="34">
        <v>290.91400000000067</v>
      </c>
      <c r="AR1226" s="34">
        <v>-63476</v>
      </c>
      <c r="AS1226" s="34">
        <v>0</v>
      </c>
    </row>
    <row r="1227" spans="2:45" s="1" customFormat="1" ht="12.75" x14ac:dyDescent="0.2">
      <c r="B1227" s="31" t="s">
        <v>3799</v>
      </c>
      <c r="C1227" s="32" t="s">
        <v>1091</v>
      </c>
      <c r="D1227" s="31" t="s">
        <v>1092</v>
      </c>
      <c r="E1227" s="31" t="s">
        <v>13</v>
      </c>
      <c r="F1227" s="31" t="s">
        <v>11</v>
      </c>
      <c r="G1227" s="31" t="s">
        <v>18</v>
      </c>
      <c r="H1227" s="31" t="s">
        <v>32</v>
      </c>
      <c r="I1227" s="31" t="s">
        <v>10</v>
      </c>
      <c r="J1227" s="31" t="s">
        <v>10</v>
      </c>
      <c r="K1227" s="31" t="s">
        <v>1093</v>
      </c>
      <c r="L1227" s="33">
        <v>0</v>
      </c>
      <c r="M1227" s="150">
        <v>22772.562547000001</v>
      </c>
      <c r="N1227" s="34">
        <v>-77814</v>
      </c>
      <c r="O1227" s="34">
        <v>31590.324453611174</v>
      </c>
      <c r="P1227" s="30">
        <v>113805.56254700001</v>
      </c>
      <c r="Q1227" s="35">
        <v>1986.076593</v>
      </c>
      <c r="R1227" s="36">
        <v>0</v>
      </c>
      <c r="S1227" s="36">
        <v>0</v>
      </c>
      <c r="T1227" s="36">
        <v>0</v>
      </c>
      <c r="U1227" s="37">
        <v>0</v>
      </c>
      <c r="V1227" s="38">
        <v>1986.076593</v>
      </c>
      <c r="W1227" s="34">
        <v>115791.63914000001</v>
      </c>
      <c r="X1227" s="34">
        <v>0</v>
      </c>
      <c r="Y1227" s="33">
        <v>115791.63914000001</v>
      </c>
      <c r="Z1227" s="144">
        <v>0</v>
      </c>
      <c r="AA1227" s="34">
        <v>0</v>
      </c>
      <c r="AB1227" s="34">
        <v>0</v>
      </c>
      <c r="AC1227" s="34">
        <v>0</v>
      </c>
      <c r="AD1227" s="34">
        <v>0</v>
      </c>
      <c r="AE1227" s="34">
        <v>0</v>
      </c>
      <c r="AF1227" s="34">
        <v>0</v>
      </c>
      <c r="AG1227" s="136">
        <v>172155</v>
      </c>
      <c r="AH1227" s="34">
        <v>172669</v>
      </c>
      <c r="AI1227" s="34">
        <v>0</v>
      </c>
      <c r="AJ1227" s="34">
        <v>514</v>
      </c>
      <c r="AK1227" s="34">
        <v>514</v>
      </c>
      <c r="AL1227" s="34">
        <v>172155</v>
      </c>
      <c r="AM1227" s="34">
        <v>172155</v>
      </c>
      <c r="AN1227" s="34">
        <v>0</v>
      </c>
      <c r="AO1227" s="34">
        <v>113805.56254700001</v>
      </c>
      <c r="AP1227" s="34">
        <v>113291.56254700001</v>
      </c>
      <c r="AQ1227" s="34">
        <v>514</v>
      </c>
      <c r="AR1227" s="34">
        <v>-77814</v>
      </c>
      <c r="AS1227" s="34">
        <v>0</v>
      </c>
    </row>
    <row r="1228" spans="2:45" s="1" customFormat="1" ht="12.75" x14ac:dyDescent="0.2">
      <c r="B1228" s="31" t="s">
        <v>3799</v>
      </c>
      <c r="C1228" s="32" t="s">
        <v>2870</v>
      </c>
      <c r="D1228" s="31" t="s">
        <v>2871</v>
      </c>
      <c r="E1228" s="31" t="s">
        <v>13</v>
      </c>
      <c r="F1228" s="31" t="s">
        <v>11</v>
      </c>
      <c r="G1228" s="31" t="s">
        <v>18</v>
      </c>
      <c r="H1228" s="31" t="s">
        <v>32</v>
      </c>
      <c r="I1228" s="31" t="s">
        <v>10</v>
      </c>
      <c r="J1228" s="31" t="s">
        <v>10</v>
      </c>
      <c r="K1228" s="31" t="s">
        <v>2872</v>
      </c>
      <c r="L1228" s="33">
        <v>0</v>
      </c>
      <c r="M1228" s="150">
        <v>12723.559928999999</v>
      </c>
      <c r="N1228" s="34">
        <v>-5887</v>
      </c>
      <c r="O1228" s="34">
        <v>4061.5587384419905</v>
      </c>
      <c r="P1228" s="30">
        <v>-711.78568804000133</v>
      </c>
      <c r="Q1228" s="35">
        <v>1176.6613460000001</v>
      </c>
      <c r="R1228" s="36">
        <v>711.78568804000133</v>
      </c>
      <c r="S1228" s="36">
        <v>0</v>
      </c>
      <c r="T1228" s="36">
        <v>2491.1603130968815</v>
      </c>
      <c r="U1228" s="37">
        <v>3202.9632730335452</v>
      </c>
      <c r="V1228" s="38">
        <v>4379.6246190335451</v>
      </c>
      <c r="W1228" s="34">
        <v>4379.6246190335451</v>
      </c>
      <c r="X1228" s="34">
        <v>2884.8973924419906</v>
      </c>
      <c r="Y1228" s="33">
        <v>1494.7272265915544</v>
      </c>
      <c r="Z1228" s="144">
        <v>0</v>
      </c>
      <c r="AA1228" s="34">
        <v>0</v>
      </c>
      <c r="AB1228" s="34">
        <v>0</v>
      </c>
      <c r="AC1228" s="34">
        <v>0</v>
      </c>
      <c r="AD1228" s="34">
        <v>0</v>
      </c>
      <c r="AE1228" s="34">
        <v>0</v>
      </c>
      <c r="AF1228" s="34">
        <v>0</v>
      </c>
      <c r="AG1228" s="136">
        <v>0</v>
      </c>
      <c r="AH1228" s="34">
        <v>3303.6543829599996</v>
      </c>
      <c r="AI1228" s="34">
        <v>0</v>
      </c>
      <c r="AJ1228" s="34">
        <v>250</v>
      </c>
      <c r="AK1228" s="34">
        <v>250</v>
      </c>
      <c r="AL1228" s="34">
        <v>0</v>
      </c>
      <c r="AM1228" s="34">
        <v>3053.6543829599996</v>
      </c>
      <c r="AN1228" s="34">
        <v>3053.6543829599996</v>
      </c>
      <c r="AO1228" s="34">
        <v>-711.78568804000133</v>
      </c>
      <c r="AP1228" s="34">
        <v>-4015.4400710000009</v>
      </c>
      <c r="AQ1228" s="34">
        <v>3303.6543829599996</v>
      </c>
      <c r="AR1228" s="34">
        <v>-5887</v>
      </c>
      <c r="AS1228" s="34">
        <v>0</v>
      </c>
    </row>
    <row r="1229" spans="2:45" s="1" customFormat="1" ht="12.75" x14ac:dyDescent="0.2">
      <c r="B1229" s="31" t="s">
        <v>3799</v>
      </c>
      <c r="C1229" s="32" t="s">
        <v>1187</v>
      </c>
      <c r="D1229" s="31" t="s">
        <v>1188</v>
      </c>
      <c r="E1229" s="31" t="s">
        <v>13</v>
      </c>
      <c r="F1229" s="31" t="s">
        <v>11</v>
      </c>
      <c r="G1229" s="31" t="s">
        <v>18</v>
      </c>
      <c r="H1229" s="31" t="s">
        <v>32</v>
      </c>
      <c r="I1229" s="31" t="s">
        <v>10</v>
      </c>
      <c r="J1229" s="31" t="s">
        <v>10</v>
      </c>
      <c r="K1229" s="31" t="s">
        <v>1189</v>
      </c>
      <c r="L1229" s="33">
        <v>0</v>
      </c>
      <c r="M1229" s="150">
        <v>8999.476396</v>
      </c>
      <c r="N1229" s="34">
        <v>-37239</v>
      </c>
      <c r="O1229" s="34">
        <v>37239</v>
      </c>
      <c r="P1229" s="30">
        <v>-31039.649268960002</v>
      </c>
      <c r="Q1229" s="35">
        <v>342.78442100000001</v>
      </c>
      <c r="R1229" s="36">
        <v>31039.649268960002</v>
      </c>
      <c r="S1229" s="36">
        <v>0</v>
      </c>
      <c r="T1229" s="36">
        <v>31860.539717867938</v>
      </c>
      <c r="U1229" s="37">
        <v>62900.528176300337</v>
      </c>
      <c r="V1229" s="38">
        <v>63243.312597300333</v>
      </c>
      <c r="W1229" s="34">
        <v>63243.312597300333</v>
      </c>
      <c r="X1229" s="34">
        <v>36896.215579000011</v>
      </c>
      <c r="Y1229" s="33">
        <v>26347.097018300323</v>
      </c>
      <c r="Z1229" s="144">
        <v>0</v>
      </c>
      <c r="AA1229" s="34">
        <v>0</v>
      </c>
      <c r="AB1229" s="34">
        <v>0</v>
      </c>
      <c r="AC1229" s="34">
        <v>0</v>
      </c>
      <c r="AD1229" s="34">
        <v>0</v>
      </c>
      <c r="AE1229" s="34">
        <v>0</v>
      </c>
      <c r="AF1229" s="34">
        <v>0</v>
      </c>
      <c r="AG1229" s="136">
        <v>0</v>
      </c>
      <c r="AH1229" s="34">
        <v>2159.87433504</v>
      </c>
      <c r="AI1229" s="34">
        <v>0</v>
      </c>
      <c r="AJ1229" s="34">
        <v>0</v>
      </c>
      <c r="AK1229" s="34">
        <v>0</v>
      </c>
      <c r="AL1229" s="34">
        <v>0</v>
      </c>
      <c r="AM1229" s="34">
        <v>2159.87433504</v>
      </c>
      <c r="AN1229" s="34">
        <v>2159.87433504</v>
      </c>
      <c r="AO1229" s="34">
        <v>-31039.649268960002</v>
      </c>
      <c r="AP1229" s="34">
        <v>-33199.523604000002</v>
      </c>
      <c r="AQ1229" s="34">
        <v>2159.87433504</v>
      </c>
      <c r="AR1229" s="34">
        <v>-37239</v>
      </c>
      <c r="AS1229" s="34">
        <v>0</v>
      </c>
    </row>
    <row r="1230" spans="2:45" s="1" customFormat="1" ht="12.75" x14ac:dyDescent="0.2">
      <c r="B1230" s="31" t="s">
        <v>3799</v>
      </c>
      <c r="C1230" s="32" t="s">
        <v>1317</v>
      </c>
      <c r="D1230" s="31" t="s">
        <v>1318</v>
      </c>
      <c r="E1230" s="31" t="s">
        <v>13</v>
      </c>
      <c r="F1230" s="31" t="s">
        <v>11</v>
      </c>
      <c r="G1230" s="31" t="s">
        <v>18</v>
      </c>
      <c r="H1230" s="31" t="s">
        <v>32</v>
      </c>
      <c r="I1230" s="31" t="s">
        <v>10</v>
      </c>
      <c r="J1230" s="31" t="s">
        <v>10</v>
      </c>
      <c r="K1230" s="31" t="s">
        <v>1319</v>
      </c>
      <c r="L1230" s="33">
        <v>0</v>
      </c>
      <c r="M1230" s="150">
        <v>11057.275412999999</v>
      </c>
      <c r="N1230" s="34">
        <v>14510</v>
      </c>
      <c r="O1230" s="34">
        <v>0</v>
      </c>
      <c r="P1230" s="30">
        <v>6875.0215121199981</v>
      </c>
      <c r="Q1230" s="35">
        <v>225.47908000000001</v>
      </c>
      <c r="R1230" s="36">
        <v>0</v>
      </c>
      <c r="S1230" s="36">
        <v>0</v>
      </c>
      <c r="T1230" s="36">
        <v>0</v>
      </c>
      <c r="U1230" s="37">
        <v>0</v>
      </c>
      <c r="V1230" s="38">
        <v>225.47908000000001</v>
      </c>
      <c r="W1230" s="34">
        <v>7100.5005921199981</v>
      </c>
      <c r="X1230" s="34">
        <v>0</v>
      </c>
      <c r="Y1230" s="33">
        <v>7100.5005921199981</v>
      </c>
      <c r="Z1230" s="144">
        <v>0</v>
      </c>
      <c r="AA1230" s="34">
        <v>0</v>
      </c>
      <c r="AB1230" s="34">
        <v>0</v>
      </c>
      <c r="AC1230" s="34">
        <v>0</v>
      </c>
      <c r="AD1230" s="34">
        <v>0</v>
      </c>
      <c r="AE1230" s="34">
        <v>0</v>
      </c>
      <c r="AF1230" s="34">
        <v>0</v>
      </c>
      <c r="AG1230" s="136">
        <v>0</v>
      </c>
      <c r="AH1230" s="34">
        <v>2653.7460991199996</v>
      </c>
      <c r="AI1230" s="34">
        <v>0</v>
      </c>
      <c r="AJ1230" s="34">
        <v>0</v>
      </c>
      <c r="AK1230" s="34">
        <v>0</v>
      </c>
      <c r="AL1230" s="34">
        <v>0</v>
      </c>
      <c r="AM1230" s="34">
        <v>2653.7460991199996</v>
      </c>
      <c r="AN1230" s="34">
        <v>2653.7460991199996</v>
      </c>
      <c r="AO1230" s="34">
        <v>6875.0215121199981</v>
      </c>
      <c r="AP1230" s="34">
        <v>4221.2754129999985</v>
      </c>
      <c r="AQ1230" s="34">
        <v>2653.7460991199987</v>
      </c>
      <c r="AR1230" s="34">
        <v>14510</v>
      </c>
      <c r="AS1230" s="34">
        <v>0</v>
      </c>
    </row>
    <row r="1231" spans="2:45" s="1" customFormat="1" ht="12.75" x14ac:dyDescent="0.2">
      <c r="B1231" s="31" t="s">
        <v>3799</v>
      </c>
      <c r="C1231" s="32" t="s">
        <v>2006</v>
      </c>
      <c r="D1231" s="31" t="s">
        <v>2007</v>
      </c>
      <c r="E1231" s="31" t="s">
        <v>13</v>
      </c>
      <c r="F1231" s="31" t="s">
        <v>11</v>
      </c>
      <c r="G1231" s="31" t="s">
        <v>18</v>
      </c>
      <c r="H1231" s="31" t="s">
        <v>32</v>
      </c>
      <c r="I1231" s="31" t="s">
        <v>10</v>
      </c>
      <c r="J1231" s="31" t="s">
        <v>10</v>
      </c>
      <c r="K1231" s="31" t="s">
        <v>2008</v>
      </c>
      <c r="L1231" s="33">
        <v>0</v>
      </c>
      <c r="M1231" s="150">
        <v>45531.764482999999</v>
      </c>
      <c r="N1231" s="34">
        <v>-21012</v>
      </c>
      <c r="O1231" s="34">
        <v>21012</v>
      </c>
      <c r="P1231" s="30">
        <v>34477.387958920001</v>
      </c>
      <c r="Q1231" s="35">
        <v>2034.9971439999999</v>
      </c>
      <c r="R1231" s="36">
        <v>0</v>
      </c>
      <c r="S1231" s="36">
        <v>0</v>
      </c>
      <c r="T1231" s="36">
        <v>0</v>
      </c>
      <c r="U1231" s="37">
        <v>0</v>
      </c>
      <c r="V1231" s="38">
        <v>2034.9971439999999</v>
      </c>
      <c r="W1231" s="34">
        <v>36512.385102920001</v>
      </c>
      <c r="X1231" s="34">
        <v>0</v>
      </c>
      <c r="Y1231" s="33">
        <v>36512.385102920001</v>
      </c>
      <c r="Z1231" s="144">
        <v>0</v>
      </c>
      <c r="AA1231" s="34">
        <v>0</v>
      </c>
      <c r="AB1231" s="34">
        <v>0</v>
      </c>
      <c r="AC1231" s="34">
        <v>0</v>
      </c>
      <c r="AD1231" s="34">
        <v>0</v>
      </c>
      <c r="AE1231" s="34">
        <v>0</v>
      </c>
      <c r="AF1231" s="34">
        <v>0</v>
      </c>
      <c r="AG1231" s="136">
        <v>98</v>
      </c>
      <c r="AH1231" s="34">
        <v>10927.62347592</v>
      </c>
      <c r="AI1231" s="34">
        <v>0</v>
      </c>
      <c r="AJ1231" s="34">
        <v>0</v>
      </c>
      <c r="AK1231" s="34">
        <v>0</v>
      </c>
      <c r="AL1231" s="34">
        <v>98</v>
      </c>
      <c r="AM1231" s="34">
        <v>10927.62347592</v>
      </c>
      <c r="AN1231" s="34">
        <v>10829.62347592</v>
      </c>
      <c r="AO1231" s="34">
        <v>34477.387958920001</v>
      </c>
      <c r="AP1231" s="34">
        <v>23647.764482999999</v>
      </c>
      <c r="AQ1231" s="34">
        <v>10829.623475920002</v>
      </c>
      <c r="AR1231" s="34">
        <v>-21012</v>
      </c>
      <c r="AS1231" s="34">
        <v>0</v>
      </c>
    </row>
    <row r="1232" spans="2:45" s="1" customFormat="1" ht="12.75" x14ac:dyDescent="0.2">
      <c r="B1232" s="31" t="s">
        <v>3799</v>
      </c>
      <c r="C1232" s="32" t="s">
        <v>612</v>
      </c>
      <c r="D1232" s="31" t="s">
        <v>613</v>
      </c>
      <c r="E1232" s="31" t="s">
        <v>13</v>
      </c>
      <c r="F1232" s="31" t="s">
        <v>11</v>
      </c>
      <c r="G1232" s="31" t="s">
        <v>18</v>
      </c>
      <c r="H1232" s="31" t="s">
        <v>32</v>
      </c>
      <c r="I1232" s="31" t="s">
        <v>10</v>
      </c>
      <c r="J1232" s="31" t="s">
        <v>10</v>
      </c>
      <c r="K1232" s="31" t="s">
        <v>614</v>
      </c>
      <c r="L1232" s="33">
        <v>0</v>
      </c>
      <c r="M1232" s="150">
        <v>108553.333079</v>
      </c>
      <c r="N1232" s="34">
        <v>-96189</v>
      </c>
      <c r="O1232" s="34">
        <v>30787.183209499985</v>
      </c>
      <c r="P1232" s="30">
        <v>-57437.666920999996</v>
      </c>
      <c r="Q1232" s="35">
        <v>2355.3574939999999</v>
      </c>
      <c r="R1232" s="36">
        <v>57437.666920999996</v>
      </c>
      <c r="S1232" s="36">
        <v>0</v>
      </c>
      <c r="T1232" s="36">
        <v>24551.38821813924</v>
      </c>
      <c r="U1232" s="37">
        <v>81989.497265384052</v>
      </c>
      <c r="V1232" s="38">
        <v>84344.854759384049</v>
      </c>
      <c r="W1232" s="34">
        <v>84344.854759384049</v>
      </c>
      <c r="X1232" s="34">
        <v>28431.825715499974</v>
      </c>
      <c r="Y1232" s="33">
        <v>55913.029043884075</v>
      </c>
      <c r="Z1232" s="144">
        <v>0</v>
      </c>
      <c r="AA1232" s="34">
        <v>0</v>
      </c>
      <c r="AB1232" s="34">
        <v>0</v>
      </c>
      <c r="AC1232" s="34">
        <v>0</v>
      </c>
      <c r="AD1232" s="34">
        <v>0</v>
      </c>
      <c r="AE1232" s="34">
        <v>0</v>
      </c>
      <c r="AF1232" s="34">
        <v>0</v>
      </c>
      <c r="AG1232" s="136">
        <v>101496</v>
      </c>
      <c r="AH1232" s="34">
        <v>101496</v>
      </c>
      <c r="AI1232" s="34">
        <v>0</v>
      </c>
      <c r="AJ1232" s="34">
        <v>0</v>
      </c>
      <c r="AK1232" s="34">
        <v>0</v>
      </c>
      <c r="AL1232" s="34">
        <v>101496</v>
      </c>
      <c r="AM1232" s="34">
        <v>101496</v>
      </c>
      <c r="AN1232" s="34">
        <v>0</v>
      </c>
      <c r="AO1232" s="34">
        <v>-57437.666920999996</v>
      </c>
      <c r="AP1232" s="34">
        <v>-57437.666920999996</v>
      </c>
      <c r="AQ1232" s="34">
        <v>0</v>
      </c>
      <c r="AR1232" s="34">
        <v>-96189</v>
      </c>
      <c r="AS1232" s="34">
        <v>0</v>
      </c>
    </row>
    <row r="1233" spans="2:45" s="1" customFormat="1" ht="12.75" x14ac:dyDescent="0.2">
      <c r="B1233" s="31" t="s">
        <v>3799</v>
      </c>
      <c r="C1233" s="32" t="s">
        <v>743</v>
      </c>
      <c r="D1233" s="31" t="s">
        <v>744</v>
      </c>
      <c r="E1233" s="31" t="s">
        <v>13</v>
      </c>
      <c r="F1233" s="31" t="s">
        <v>11</v>
      </c>
      <c r="G1233" s="31" t="s">
        <v>18</v>
      </c>
      <c r="H1233" s="31" t="s">
        <v>32</v>
      </c>
      <c r="I1233" s="31" t="s">
        <v>10</v>
      </c>
      <c r="J1233" s="31" t="s">
        <v>10</v>
      </c>
      <c r="K1233" s="31" t="s">
        <v>745</v>
      </c>
      <c r="L1233" s="33">
        <v>0</v>
      </c>
      <c r="M1233" s="150">
        <v>40913.616055999999</v>
      </c>
      <c r="N1233" s="34">
        <v>-10575</v>
      </c>
      <c r="O1233" s="34">
        <v>3357.4835114184389</v>
      </c>
      <c r="P1233" s="30">
        <v>39409.883909440003</v>
      </c>
      <c r="Q1233" s="35">
        <v>1382.3186189999999</v>
      </c>
      <c r="R1233" s="36">
        <v>0</v>
      </c>
      <c r="S1233" s="36">
        <v>0</v>
      </c>
      <c r="T1233" s="36">
        <v>0</v>
      </c>
      <c r="U1233" s="37">
        <v>0</v>
      </c>
      <c r="V1233" s="38">
        <v>1382.3186189999999</v>
      </c>
      <c r="W1233" s="34">
        <v>40792.202528440001</v>
      </c>
      <c r="X1233" s="34">
        <v>0</v>
      </c>
      <c r="Y1233" s="33">
        <v>40792.202528440001</v>
      </c>
      <c r="Z1233" s="144">
        <v>0</v>
      </c>
      <c r="AA1233" s="34">
        <v>0</v>
      </c>
      <c r="AB1233" s="34">
        <v>0</v>
      </c>
      <c r="AC1233" s="34">
        <v>0</v>
      </c>
      <c r="AD1233" s="34">
        <v>0</v>
      </c>
      <c r="AE1233" s="34">
        <v>0</v>
      </c>
      <c r="AF1233" s="34">
        <v>0</v>
      </c>
      <c r="AG1233" s="136">
        <v>75</v>
      </c>
      <c r="AH1233" s="34">
        <v>9894.2678534400002</v>
      </c>
      <c r="AI1233" s="34">
        <v>75</v>
      </c>
      <c r="AJ1233" s="34">
        <v>75</v>
      </c>
      <c r="AK1233" s="34">
        <v>0</v>
      </c>
      <c r="AL1233" s="34">
        <v>0</v>
      </c>
      <c r="AM1233" s="34">
        <v>9819.2678534400002</v>
      </c>
      <c r="AN1233" s="34">
        <v>9819.2678534400002</v>
      </c>
      <c r="AO1233" s="34">
        <v>39409.883909440003</v>
      </c>
      <c r="AP1233" s="34">
        <v>29590.616056000003</v>
      </c>
      <c r="AQ1233" s="34">
        <v>9819.2678534400038</v>
      </c>
      <c r="AR1233" s="34">
        <v>-10575</v>
      </c>
      <c r="AS1233" s="34">
        <v>0</v>
      </c>
    </row>
    <row r="1234" spans="2:45" s="1" customFormat="1" ht="12.75" x14ac:dyDescent="0.2">
      <c r="B1234" s="31" t="s">
        <v>3799</v>
      </c>
      <c r="C1234" s="32" t="s">
        <v>2411</v>
      </c>
      <c r="D1234" s="31" t="s">
        <v>2412</v>
      </c>
      <c r="E1234" s="31" t="s">
        <v>13</v>
      </c>
      <c r="F1234" s="31" t="s">
        <v>11</v>
      </c>
      <c r="G1234" s="31" t="s">
        <v>18</v>
      </c>
      <c r="H1234" s="31" t="s">
        <v>25</v>
      </c>
      <c r="I1234" s="31" t="s">
        <v>10</v>
      </c>
      <c r="J1234" s="31" t="s">
        <v>10</v>
      </c>
      <c r="K1234" s="31" t="s">
        <v>2413</v>
      </c>
      <c r="L1234" s="33">
        <v>0</v>
      </c>
      <c r="M1234" s="150">
        <v>54387.262871999999</v>
      </c>
      <c r="N1234" s="34">
        <v>-36728</v>
      </c>
      <c r="O1234" s="34">
        <v>30641.48715634731</v>
      </c>
      <c r="P1234" s="30">
        <v>2244.2059612800003</v>
      </c>
      <c r="Q1234" s="35">
        <v>2407.9416379999998</v>
      </c>
      <c r="R1234" s="36">
        <v>0</v>
      </c>
      <c r="S1234" s="36">
        <v>0</v>
      </c>
      <c r="T1234" s="36">
        <v>22442.257890274974</v>
      </c>
      <c r="U1234" s="37">
        <v>22442.378910223179</v>
      </c>
      <c r="V1234" s="38">
        <v>24850.320548223179</v>
      </c>
      <c r="W1234" s="34">
        <v>27094.526509503179</v>
      </c>
      <c r="X1234" s="34">
        <v>25989.339557067309</v>
      </c>
      <c r="Y1234" s="33">
        <v>1105.1869524358699</v>
      </c>
      <c r="Z1234" s="144">
        <v>0</v>
      </c>
      <c r="AA1234" s="34">
        <v>0</v>
      </c>
      <c r="AB1234" s="34">
        <v>0</v>
      </c>
      <c r="AC1234" s="34">
        <v>0</v>
      </c>
      <c r="AD1234" s="34">
        <v>0</v>
      </c>
      <c r="AE1234" s="34">
        <v>0</v>
      </c>
      <c r="AF1234" s="34">
        <v>0</v>
      </c>
      <c r="AG1234" s="136">
        <v>0</v>
      </c>
      <c r="AH1234" s="34">
        <v>15552.943089279999</v>
      </c>
      <c r="AI1234" s="34">
        <v>0</v>
      </c>
      <c r="AJ1234" s="34">
        <v>2500</v>
      </c>
      <c r="AK1234" s="34">
        <v>2500</v>
      </c>
      <c r="AL1234" s="34">
        <v>0</v>
      </c>
      <c r="AM1234" s="34">
        <v>13052.943089279999</v>
      </c>
      <c r="AN1234" s="34">
        <v>13052.943089279999</v>
      </c>
      <c r="AO1234" s="34">
        <v>2244.2059612800003</v>
      </c>
      <c r="AP1234" s="34">
        <v>-13308.737127999999</v>
      </c>
      <c r="AQ1234" s="34">
        <v>15552.943089280001</v>
      </c>
      <c r="AR1234" s="34">
        <v>-36728</v>
      </c>
      <c r="AS1234" s="34">
        <v>0</v>
      </c>
    </row>
    <row r="1235" spans="2:45" s="1" customFormat="1" ht="12.75" x14ac:dyDescent="0.2">
      <c r="B1235" s="31" t="s">
        <v>3799</v>
      </c>
      <c r="C1235" s="32" t="s">
        <v>27</v>
      </c>
      <c r="D1235" s="31" t="s">
        <v>28</v>
      </c>
      <c r="E1235" s="31" t="s">
        <v>13</v>
      </c>
      <c r="F1235" s="31" t="s">
        <v>11</v>
      </c>
      <c r="G1235" s="31" t="s">
        <v>18</v>
      </c>
      <c r="H1235" s="31" t="s">
        <v>25</v>
      </c>
      <c r="I1235" s="31" t="s">
        <v>10</v>
      </c>
      <c r="J1235" s="31" t="s">
        <v>10</v>
      </c>
      <c r="K1235" s="31" t="s">
        <v>29</v>
      </c>
      <c r="L1235" s="33">
        <v>0</v>
      </c>
      <c r="M1235" s="150">
        <v>155519.94655299999</v>
      </c>
      <c r="N1235" s="34">
        <v>-5513</v>
      </c>
      <c r="O1235" s="34">
        <v>1543</v>
      </c>
      <c r="P1235" s="30">
        <v>186596.94655299999</v>
      </c>
      <c r="Q1235" s="35">
        <v>9283.1123250000001</v>
      </c>
      <c r="R1235" s="36">
        <v>0</v>
      </c>
      <c r="S1235" s="36">
        <v>0</v>
      </c>
      <c r="T1235" s="36">
        <v>0</v>
      </c>
      <c r="U1235" s="37">
        <v>0</v>
      </c>
      <c r="V1235" s="38">
        <v>9283.1123250000001</v>
      </c>
      <c r="W1235" s="34">
        <v>195880.05887799998</v>
      </c>
      <c r="X1235" s="34">
        <v>0</v>
      </c>
      <c r="Y1235" s="33">
        <v>195880.05887799998</v>
      </c>
      <c r="Z1235" s="144">
        <v>0</v>
      </c>
      <c r="AA1235" s="34">
        <v>0</v>
      </c>
      <c r="AB1235" s="34">
        <v>0</v>
      </c>
      <c r="AC1235" s="34">
        <v>0</v>
      </c>
      <c r="AD1235" s="34">
        <v>0</v>
      </c>
      <c r="AE1235" s="34">
        <v>0</v>
      </c>
      <c r="AF1235" s="34">
        <v>0</v>
      </c>
      <c r="AG1235" s="136">
        <v>89564</v>
      </c>
      <c r="AH1235" s="34">
        <v>89564</v>
      </c>
      <c r="AI1235" s="34">
        <v>3970</v>
      </c>
      <c r="AJ1235" s="34">
        <v>3970</v>
      </c>
      <c r="AK1235" s="34">
        <v>0</v>
      </c>
      <c r="AL1235" s="34">
        <v>85594</v>
      </c>
      <c r="AM1235" s="34">
        <v>85594</v>
      </c>
      <c r="AN1235" s="34">
        <v>0</v>
      </c>
      <c r="AO1235" s="34">
        <v>186596.94655299999</v>
      </c>
      <c r="AP1235" s="34">
        <v>186596.94655299999</v>
      </c>
      <c r="AQ1235" s="34">
        <v>0</v>
      </c>
      <c r="AR1235" s="34">
        <v>-5513</v>
      </c>
      <c r="AS1235" s="34">
        <v>0</v>
      </c>
    </row>
    <row r="1236" spans="2:45" s="1" customFormat="1" ht="12.75" x14ac:dyDescent="0.2">
      <c r="B1236" s="31" t="s">
        <v>3799</v>
      </c>
      <c r="C1236" s="32" t="s">
        <v>459</v>
      </c>
      <c r="D1236" s="31" t="s">
        <v>460</v>
      </c>
      <c r="E1236" s="31" t="s">
        <v>13</v>
      </c>
      <c r="F1236" s="31" t="s">
        <v>11</v>
      </c>
      <c r="G1236" s="31" t="s">
        <v>18</v>
      </c>
      <c r="H1236" s="31" t="s">
        <v>25</v>
      </c>
      <c r="I1236" s="31" t="s">
        <v>10</v>
      </c>
      <c r="J1236" s="31" t="s">
        <v>10</v>
      </c>
      <c r="K1236" s="31" t="s">
        <v>461</v>
      </c>
      <c r="L1236" s="33">
        <v>0</v>
      </c>
      <c r="M1236" s="150">
        <v>223230.47781099999</v>
      </c>
      <c r="N1236" s="34">
        <v>-187445</v>
      </c>
      <c r="O1236" s="34">
        <v>117228.43044679443</v>
      </c>
      <c r="P1236" s="30">
        <v>132240.79248563998</v>
      </c>
      <c r="Q1236" s="35">
        <v>18414.532717999999</v>
      </c>
      <c r="R1236" s="36">
        <v>0</v>
      </c>
      <c r="S1236" s="36">
        <v>0</v>
      </c>
      <c r="T1236" s="36">
        <v>0</v>
      </c>
      <c r="U1236" s="37">
        <v>0</v>
      </c>
      <c r="V1236" s="38">
        <v>18414.532717999999</v>
      </c>
      <c r="W1236" s="34">
        <v>150655.32520363998</v>
      </c>
      <c r="X1236" s="34">
        <v>0</v>
      </c>
      <c r="Y1236" s="33">
        <v>150655.32520363998</v>
      </c>
      <c r="Z1236" s="144">
        <v>0</v>
      </c>
      <c r="AA1236" s="34">
        <v>0</v>
      </c>
      <c r="AB1236" s="34">
        <v>0</v>
      </c>
      <c r="AC1236" s="34">
        <v>0</v>
      </c>
      <c r="AD1236" s="34">
        <v>0</v>
      </c>
      <c r="AE1236" s="34">
        <v>0</v>
      </c>
      <c r="AF1236" s="34">
        <v>0</v>
      </c>
      <c r="AG1236" s="136">
        <v>78381</v>
      </c>
      <c r="AH1236" s="34">
        <v>107438.31467463999</v>
      </c>
      <c r="AI1236" s="34">
        <v>53863</v>
      </c>
      <c r="AJ1236" s="34">
        <v>53863</v>
      </c>
      <c r="AK1236" s="34">
        <v>0</v>
      </c>
      <c r="AL1236" s="34">
        <v>24518</v>
      </c>
      <c r="AM1236" s="34">
        <v>53575.314674639994</v>
      </c>
      <c r="AN1236" s="34">
        <v>29057.314674639994</v>
      </c>
      <c r="AO1236" s="34">
        <v>132240.79248563998</v>
      </c>
      <c r="AP1236" s="34">
        <v>103183.47781099999</v>
      </c>
      <c r="AQ1236" s="34">
        <v>29057.314674639987</v>
      </c>
      <c r="AR1236" s="34">
        <v>-187445</v>
      </c>
      <c r="AS1236" s="34">
        <v>0</v>
      </c>
    </row>
    <row r="1237" spans="2:45" s="1" customFormat="1" ht="12.75" x14ac:dyDescent="0.2">
      <c r="B1237" s="31" t="s">
        <v>3799</v>
      </c>
      <c r="C1237" s="32" t="s">
        <v>3125</v>
      </c>
      <c r="D1237" s="31" t="s">
        <v>3126</v>
      </c>
      <c r="E1237" s="31" t="s">
        <v>13</v>
      </c>
      <c r="F1237" s="31" t="s">
        <v>11</v>
      </c>
      <c r="G1237" s="31" t="s">
        <v>18</v>
      </c>
      <c r="H1237" s="31" t="s">
        <v>25</v>
      </c>
      <c r="I1237" s="31" t="s">
        <v>10</v>
      </c>
      <c r="J1237" s="31" t="s">
        <v>10</v>
      </c>
      <c r="K1237" s="31" t="s">
        <v>3127</v>
      </c>
      <c r="L1237" s="33">
        <v>0</v>
      </c>
      <c r="M1237" s="150">
        <v>4079.8212509999998</v>
      </c>
      <c r="N1237" s="34">
        <v>-751</v>
      </c>
      <c r="O1237" s="34">
        <v>0</v>
      </c>
      <c r="P1237" s="30">
        <v>635.96047634000024</v>
      </c>
      <c r="Q1237" s="35">
        <v>265.74174399999998</v>
      </c>
      <c r="R1237" s="36">
        <v>0</v>
      </c>
      <c r="S1237" s="36">
        <v>0</v>
      </c>
      <c r="T1237" s="36">
        <v>0</v>
      </c>
      <c r="U1237" s="37">
        <v>0</v>
      </c>
      <c r="V1237" s="38">
        <v>265.74174399999998</v>
      </c>
      <c r="W1237" s="34">
        <v>901.70222034000017</v>
      </c>
      <c r="X1237" s="34">
        <v>0</v>
      </c>
      <c r="Y1237" s="33">
        <v>901.70222034000017</v>
      </c>
      <c r="Z1237" s="144">
        <v>0</v>
      </c>
      <c r="AA1237" s="34">
        <v>0</v>
      </c>
      <c r="AB1237" s="34">
        <v>0</v>
      </c>
      <c r="AC1237" s="34">
        <v>0</v>
      </c>
      <c r="AD1237" s="34">
        <v>0</v>
      </c>
      <c r="AE1237" s="34">
        <v>0</v>
      </c>
      <c r="AF1237" s="34">
        <v>0</v>
      </c>
      <c r="AG1237" s="136">
        <v>0</v>
      </c>
      <c r="AH1237" s="34">
        <v>1387.1392253399999</v>
      </c>
      <c r="AI1237" s="34">
        <v>0</v>
      </c>
      <c r="AJ1237" s="34">
        <v>407.98212510000002</v>
      </c>
      <c r="AK1237" s="34">
        <v>407.98212510000002</v>
      </c>
      <c r="AL1237" s="34">
        <v>0</v>
      </c>
      <c r="AM1237" s="34">
        <v>979.15710023999998</v>
      </c>
      <c r="AN1237" s="34">
        <v>979.15710023999998</v>
      </c>
      <c r="AO1237" s="34">
        <v>635.96047634000024</v>
      </c>
      <c r="AP1237" s="34">
        <v>-751.1787489999997</v>
      </c>
      <c r="AQ1237" s="34">
        <v>1387.1392253399999</v>
      </c>
      <c r="AR1237" s="34">
        <v>-751</v>
      </c>
      <c r="AS1237" s="34">
        <v>0</v>
      </c>
    </row>
    <row r="1238" spans="2:45" s="1" customFormat="1" ht="12.75" x14ac:dyDescent="0.2">
      <c r="B1238" s="31" t="s">
        <v>3799</v>
      </c>
      <c r="C1238" s="32" t="s">
        <v>513</v>
      </c>
      <c r="D1238" s="31" t="s">
        <v>514</v>
      </c>
      <c r="E1238" s="31" t="s">
        <v>13</v>
      </c>
      <c r="F1238" s="31" t="s">
        <v>11</v>
      </c>
      <c r="G1238" s="31" t="s">
        <v>18</v>
      </c>
      <c r="H1238" s="31" t="s">
        <v>36</v>
      </c>
      <c r="I1238" s="31" t="s">
        <v>10</v>
      </c>
      <c r="J1238" s="31" t="s">
        <v>10</v>
      </c>
      <c r="K1238" s="31" t="s">
        <v>515</v>
      </c>
      <c r="L1238" s="33">
        <v>0</v>
      </c>
      <c r="M1238" s="150">
        <v>21042.255727298882</v>
      </c>
      <c r="N1238" s="34">
        <v>0</v>
      </c>
      <c r="O1238" s="34">
        <v>0</v>
      </c>
      <c r="P1238" s="30">
        <v>0</v>
      </c>
      <c r="Q1238" s="35">
        <v>1678.5364440000001</v>
      </c>
      <c r="R1238" s="36">
        <v>0</v>
      </c>
      <c r="S1238" s="36">
        <v>0</v>
      </c>
      <c r="T1238" s="36">
        <v>0</v>
      </c>
      <c r="U1238" s="37">
        <v>0</v>
      </c>
      <c r="V1238" s="38">
        <v>1678.5364440000001</v>
      </c>
      <c r="W1238" s="34">
        <v>1678.5364440000001</v>
      </c>
      <c r="X1238" s="34">
        <v>0</v>
      </c>
      <c r="Y1238" s="33">
        <v>1678.5364440000001</v>
      </c>
      <c r="Z1238" s="144">
        <v>0</v>
      </c>
      <c r="AA1238" s="34">
        <v>0</v>
      </c>
      <c r="AB1238" s="34">
        <v>0</v>
      </c>
      <c r="AC1238" s="34">
        <v>0</v>
      </c>
      <c r="AD1238" s="34">
        <v>0</v>
      </c>
      <c r="AE1238" s="34">
        <v>0</v>
      </c>
      <c r="AF1238" s="34">
        <v>0</v>
      </c>
      <c r="AG1238" s="136">
        <v>0</v>
      </c>
      <c r="AH1238" s="34">
        <v>0</v>
      </c>
      <c r="AI1238" s="34">
        <v>0</v>
      </c>
      <c r="AJ1238" s="34">
        <v>0</v>
      </c>
      <c r="AK1238" s="34">
        <v>0</v>
      </c>
      <c r="AL1238" s="34">
        <v>0</v>
      </c>
      <c r="AM1238" s="34">
        <v>0</v>
      </c>
      <c r="AN1238" s="34">
        <v>0</v>
      </c>
      <c r="AO1238" s="34">
        <v>0</v>
      </c>
      <c r="AP1238" s="34">
        <v>0</v>
      </c>
      <c r="AQ1238" s="34">
        <v>0</v>
      </c>
      <c r="AR1238" s="34">
        <v>0</v>
      </c>
      <c r="AS1238" s="34">
        <v>0</v>
      </c>
    </row>
    <row r="1239" spans="2:45" s="1" customFormat="1" ht="12.75" x14ac:dyDescent="0.2">
      <c r="B1239" s="31" t="s">
        <v>3799</v>
      </c>
      <c r="C1239" s="32" t="s">
        <v>3716</v>
      </c>
      <c r="D1239" s="31" t="s">
        <v>3717</v>
      </c>
      <c r="E1239" s="31" t="s">
        <v>13</v>
      </c>
      <c r="F1239" s="31" t="s">
        <v>11</v>
      </c>
      <c r="G1239" s="31" t="s">
        <v>18</v>
      </c>
      <c r="H1239" s="31" t="s">
        <v>36</v>
      </c>
      <c r="I1239" s="31" t="s">
        <v>10</v>
      </c>
      <c r="J1239" s="31" t="s">
        <v>10</v>
      </c>
      <c r="K1239" s="31" t="s">
        <v>3718</v>
      </c>
      <c r="L1239" s="33">
        <v>0</v>
      </c>
      <c r="M1239" s="150">
        <v>0</v>
      </c>
      <c r="N1239" s="34">
        <v>0</v>
      </c>
      <c r="O1239" s="34">
        <v>0</v>
      </c>
      <c r="P1239" s="30">
        <v>0</v>
      </c>
      <c r="Q1239" s="35">
        <v>455.25917299999998</v>
      </c>
      <c r="R1239" s="36">
        <v>0</v>
      </c>
      <c r="S1239" s="36">
        <v>0</v>
      </c>
      <c r="T1239" s="36">
        <v>0</v>
      </c>
      <c r="U1239" s="37">
        <v>0</v>
      </c>
      <c r="V1239" s="38">
        <v>455.25917299999998</v>
      </c>
      <c r="W1239" s="34">
        <v>455.25917299999998</v>
      </c>
      <c r="X1239" s="34">
        <v>0</v>
      </c>
      <c r="Y1239" s="33">
        <v>455.25917299999998</v>
      </c>
      <c r="Z1239" s="144">
        <v>0</v>
      </c>
      <c r="AA1239" s="34">
        <v>0</v>
      </c>
      <c r="AB1239" s="34">
        <v>0</v>
      </c>
      <c r="AC1239" s="34">
        <v>0</v>
      </c>
      <c r="AD1239" s="34">
        <v>0</v>
      </c>
      <c r="AE1239" s="34">
        <v>0</v>
      </c>
      <c r="AF1239" s="34">
        <v>0</v>
      </c>
      <c r="AG1239" s="136">
        <v>0</v>
      </c>
      <c r="AH1239" s="34">
        <v>0</v>
      </c>
      <c r="AI1239" s="34">
        <v>0</v>
      </c>
      <c r="AJ1239" s="34">
        <v>0</v>
      </c>
      <c r="AK1239" s="34">
        <v>0</v>
      </c>
      <c r="AL1239" s="34">
        <v>0</v>
      </c>
      <c r="AM1239" s="34">
        <v>0</v>
      </c>
      <c r="AN1239" s="34">
        <v>0</v>
      </c>
      <c r="AO1239" s="34">
        <v>0</v>
      </c>
      <c r="AP1239" s="34">
        <v>0</v>
      </c>
      <c r="AQ1239" s="34">
        <v>0</v>
      </c>
      <c r="AR1239" s="34">
        <v>0</v>
      </c>
      <c r="AS1239" s="34">
        <v>0</v>
      </c>
    </row>
    <row r="1240" spans="2:45" s="1" customFormat="1" ht="12.75" x14ac:dyDescent="0.2">
      <c r="B1240" s="31" t="s">
        <v>3799</v>
      </c>
      <c r="C1240" s="32" t="s">
        <v>1883</v>
      </c>
      <c r="D1240" s="31" t="s">
        <v>1884</v>
      </c>
      <c r="E1240" s="31" t="s">
        <v>13</v>
      </c>
      <c r="F1240" s="31" t="s">
        <v>11</v>
      </c>
      <c r="G1240" s="31" t="s">
        <v>18</v>
      </c>
      <c r="H1240" s="31" t="s">
        <v>36</v>
      </c>
      <c r="I1240" s="31" t="s">
        <v>10</v>
      </c>
      <c r="J1240" s="31" t="s">
        <v>10</v>
      </c>
      <c r="K1240" s="31" t="s">
        <v>1885</v>
      </c>
      <c r="L1240" s="33">
        <v>0</v>
      </c>
      <c r="M1240" s="150">
        <v>14020.389291763848</v>
      </c>
      <c r="N1240" s="34">
        <v>0</v>
      </c>
      <c r="O1240" s="34">
        <v>0</v>
      </c>
      <c r="P1240" s="30">
        <v>0</v>
      </c>
      <c r="Q1240" s="35">
        <v>1362.9711219999999</v>
      </c>
      <c r="R1240" s="36">
        <v>0</v>
      </c>
      <c r="S1240" s="36">
        <v>0</v>
      </c>
      <c r="T1240" s="36">
        <v>0</v>
      </c>
      <c r="U1240" s="37">
        <v>0</v>
      </c>
      <c r="V1240" s="38">
        <v>1362.9711219999999</v>
      </c>
      <c r="W1240" s="34">
        <v>1362.9711219999999</v>
      </c>
      <c r="X1240" s="34">
        <v>0</v>
      </c>
      <c r="Y1240" s="33">
        <v>1362.9711219999999</v>
      </c>
      <c r="Z1240" s="144">
        <v>0</v>
      </c>
      <c r="AA1240" s="34">
        <v>0</v>
      </c>
      <c r="AB1240" s="34">
        <v>0</v>
      </c>
      <c r="AC1240" s="34">
        <v>0</v>
      </c>
      <c r="AD1240" s="34">
        <v>0</v>
      </c>
      <c r="AE1240" s="34">
        <v>0</v>
      </c>
      <c r="AF1240" s="34">
        <v>0</v>
      </c>
      <c r="AG1240" s="136">
        <v>0</v>
      </c>
      <c r="AH1240" s="34">
        <v>0</v>
      </c>
      <c r="AI1240" s="34">
        <v>0</v>
      </c>
      <c r="AJ1240" s="34">
        <v>0</v>
      </c>
      <c r="AK1240" s="34">
        <v>0</v>
      </c>
      <c r="AL1240" s="34">
        <v>0</v>
      </c>
      <c r="AM1240" s="34">
        <v>0</v>
      </c>
      <c r="AN1240" s="34">
        <v>0</v>
      </c>
      <c r="AO1240" s="34">
        <v>0</v>
      </c>
      <c r="AP1240" s="34">
        <v>0</v>
      </c>
      <c r="AQ1240" s="34">
        <v>0</v>
      </c>
      <c r="AR1240" s="34">
        <v>0</v>
      </c>
      <c r="AS1240" s="34">
        <v>0</v>
      </c>
    </row>
    <row r="1241" spans="2:45" s="1" customFormat="1" ht="12.75" x14ac:dyDescent="0.2">
      <c r="B1241" s="31" t="s">
        <v>3799</v>
      </c>
      <c r="C1241" s="32" t="s">
        <v>2462</v>
      </c>
      <c r="D1241" s="31" t="s">
        <v>2463</v>
      </c>
      <c r="E1241" s="31" t="s">
        <v>13</v>
      </c>
      <c r="F1241" s="31" t="s">
        <v>11</v>
      </c>
      <c r="G1241" s="31" t="s">
        <v>18</v>
      </c>
      <c r="H1241" s="31" t="s">
        <v>36</v>
      </c>
      <c r="I1241" s="31" t="s">
        <v>10</v>
      </c>
      <c r="J1241" s="31" t="s">
        <v>10</v>
      </c>
      <c r="K1241" s="31" t="s">
        <v>2464</v>
      </c>
      <c r="L1241" s="33">
        <v>0</v>
      </c>
      <c r="M1241" s="150">
        <v>35693.983681999998</v>
      </c>
      <c r="N1241" s="34">
        <v>-79975</v>
      </c>
      <c r="O1241" s="34">
        <v>36362.273117406679</v>
      </c>
      <c r="P1241" s="30">
        <v>34088.983681999998</v>
      </c>
      <c r="Q1241" s="35">
        <v>1570.4327619999999</v>
      </c>
      <c r="R1241" s="36">
        <v>0</v>
      </c>
      <c r="S1241" s="36">
        <v>0</v>
      </c>
      <c r="T1241" s="36">
        <v>606.9292638182576</v>
      </c>
      <c r="U1241" s="37">
        <v>606.93253668627415</v>
      </c>
      <c r="V1241" s="38">
        <v>2177.3652986862739</v>
      </c>
      <c r="W1241" s="34">
        <v>36266.348980686271</v>
      </c>
      <c r="X1241" s="34">
        <v>702.85667340668442</v>
      </c>
      <c r="Y1241" s="33">
        <v>35563.492307279586</v>
      </c>
      <c r="Z1241" s="144">
        <v>0</v>
      </c>
      <c r="AA1241" s="34">
        <v>0</v>
      </c>
      <c r="AB1241" s="34">
        <v>0</v>
      </c>
      <c r="AC1241" s="34">
        <v>0</v>
      </c>
      <c r="AD1241" s="34">
        <v>0</v>
      </c>
      <c r="AE1241" s="34">
        <v>0</v>
      </c>
      <c r="AF1241" s="34">
        <v>0</v>
      </c>
      <c r="AG1241" s="136">
        <v>98807</v>
      </c>
      <c r="AH1241" s="34">
        <v>98807</v>
      </c>
      <c r="AI1241" s="34">
        <v>2400</v>
      </c>
      <c r="AJ1241" s="34">
        <v>2400</v>
      </c>
      <c r="AK1241" s="34">
        <v>0</v>
      </c>
      <c r="AL1241" s="34">
        <v>96407</v>
      </c>
      <c r="AM1241" s="34">
        <v>96407</v>
      </c>
      <c r="AN1241" s="34">
        <v>0</v>
      </c>
      <c r="AO1241" s="34">
        <v>34088.983681999998</v>
      </c>
      <c r="AP1241" s="34">
        <v>34088.983681999998</v>
      </c>
      <c r="AQ1241" s="34">
        <v>0</v>
      </c>
      <c r="AR1241" s="34">
        <v>-79975</v>
      </c>
      <c r="AS1241" s="34">
        <v>0</v>
      </c>
    </row>
    <row r="1242" spans="2:45" s="1" customFormat="1" ht="12.75" x14ac:dyDescent="0.2">
      <c r="B1242" s="31" t="s">
        <v>3799</v>
      </c>
      <c r="C1242" s="32" t="s">
        <v>2477</v>
      </c>
      <c r="D1242" s="31" t="s">
        <v>2478</v>
      </c>
      <c r="E1242" s="31" t="s">
        <v>13</v>
      </c>
      <c r="F1242" s="31" t="s">
        <v>11</v>
      </c>
      <c r="G1242" s="31" t="s">
        <v>18</v>
      </c>
      <c r="H1242" s="31" t="s">
        <v>36</v>
      </c>
      <c r="I1242" s="31" t="s">
        <v>10</v>
      </c>
      <c r="J1242" s="31" t="s">
        <v>10</v>
      </c>
      <c r="K1242" s="31" t="s">
        <v>2479</v>
      </c>
      <c r="L1242" s="33">
        <v>0</v>
      </c>
      <c r="M1242" s="150">
        <v>4427.782905</v>
      </c>
      <c r="N1242" s="34">
        <v>-5</v>
      </c>
      <c r="O1242" s="34">
        <v>0</v>
      </c>
      <c r="P1242" s="30">
        <v>3205.6508021999998</v>
      </c>
      <c r="Q1242" s="35">
        <v>416.02190100000001</v>
      </c>
      <c r="R1242" s="36">
        <v>0</v>
      </c>
      <c r="S1242" s="36">
        <v>0</v>
      </c>
      <c r="T1242" s="36">
        <v>0</v>
      </c>
      <c r="U1242" s="37">
        <v>0</v>
      </c>
      <c r="V1242" s="38">
        <v>416.02190100000001</v>
      </c>
      <c r="W1242" s="34">
        <v>3621.6727031999999</v>
      </c>
      <c r="X1242" s="34">
        <v>0</v>
      </c>
      <c r="Y1242" s="33">
        <v>3621.6727031999999</v>
      </c>
      <c r="Z1242" s="144">
        <v>0</v>
      </c>
      <c r="AA1242" s="34">
        <v>0</v>
      </c>
      <c r="AB1242" s="34">
        <v>0</v>
      </c>
      <c r="AC1242" s="34">
        <v>0</v>
      </c>
      <c r="AD1242" s="34">
        <v>0</v>
      </c>
      <c r="AE1242" s="34">
        <v>0</v>
      </c>
      <c r="AF1242" s="34">
        <v>0</v>
      </c>
      <c r="AG1242" s="136">
        <v>0</v>
      </c>
      <c r="AH1242" s="34">
        <v>1393.8678972</v>
      </c>
      <c r="AI1242" s="34">
        <v>0</v>
      </c>
      <c r="AJ1242" s="34">
        <v>331.20000000000005</v>
      </c>
      <c r="AK1242" s="34">
        <v>331.20000000000005</v>
      </c>
      <c r="AL1242" s="34">
        <v>0</v>
      </c>
      <c r="AM1242" s="34">
        <v>1062.6678972</v>
      </c>
      <c r="AN1242" s="34">
        <v>1062.6678972</v>
      </c>
      <c r="AO1242" s="34">
        <v>3205.6508021999998</v>
      </c>
      <c r="AP1242" s="34">
        <v>1811.782905</v>
      </c>
      <c r="AQ1242" s="34">
        <v>1393.8678971999998</v>
      </c>
      <c r="AR1242" s="34">
        <v>-5</v>
      </c>
      <c r="AS1242" s="34">
        <v>0</v>
      </c>
    </row>
    <row r="1243" spans="2:45" s="1" customFormat="1" ht="12.75" x14ac:dyDescent="0.2">
      <c r="B1243" s="31" t="s">
        <v>3799</v>
      </c>
      <c r="C1243" s="32" t="s">
        <v>1323</v>
      </c>
      <c r="D1243" s="31" t="s">
        <v>1324</v>
      </c>
      <c r="E1243" s="31" t="s">
        <v>13</v>
      </c>
      <c r="F1243" s="31" t="s">
        <v>11</v>
      </c>
      <c r="G1243" s="31" t="s">
        <v>18</v>
      </c>
      <c r="H1243" s="31" t="s">
        <v>36</v>
      </c>
      <c r="I1243" s="31" t="s">
        <v>10</v>
      </c>
      <c r="J1243" s="31" t="s">
        <v>10</v>
      </c>
      <c r="K1243" s="31" t="s">
        <v>1325</v>
      </c>
      <c r="L1243" s="33">
        <v>0</v>
      </c>
      <c r="M1243" s="150">
        <v>14971.45823</v>
      </c>
      <c r="N1243" s="34">
        <v>-18447</v>
      </c>
      <c r="O1243" s="34">
        <v>14966.67735418781</v>
      </c>
      <c r="P1243" s="30">
        <v>1448.3082052</v>
      </c>
      <c r="Q1243" s="35">
        <v>1361.0583779999999</v>
      </c>
      <c r="R1243" s="36">
        <v>0</v>
      </c>
      <c r="S1243" s="36">
        <v>0</v>
      </c>
      <c r="T1243" s="36">
        <v>10498.054518685645</v>
      </c>
      <c r="U1243" s="37">
        <v>10498.111129478566</v>
      </c>
      <c r="V1243" s="38">
        <v>11859.169507478566</v>
      </c>
      <c r="W1243" s="34">
        <v>13307.477712678567</v>
      </c>
      <c r="X1243" s="34">
        <v>12157.310770987811</v>
      </c>
      <c r="Y1243" s="33">
        <v>1150.1669416907553</v>
      </c>
      <c r="Z1243" s="144">
        <v>0</v>
      </c>
      <c r="AA1243" s="34">
        <v>0</v>
      </c>
      <c r="AB1243" s="34">
        <v>0</v>
      </c>
      <c r="AC1243" s="34">
        <v>0</v>
      </c>
      <c r="AD1243" s="34">
        <v>0</v>
      </c>
      <c r="AE1243" s="34">
        <v>0</v>
      </c>
      <c r="AF1243" s="34">
        <v>0</v>
      </c>
      <c r="AG1243" s="136">
        <v>0</v>
      </c>
      <c r="AH1243" s="34">
        <v>4923.8499751999998</v>
      </c>
      <c r="AI1243" s="34">
        <v>0</v>
      </c>
      <c r="AJ1243" s="34">
        <v>1330.7</v>
      </c>
      <c r="AK1243" s="34">
        <v>1330.7</v>
      </c>
      <c r="AL1243" s="34">
        <v>0</v>
      </c>
      <c r="AM1243" s="34">
        <v>3593.1499752</v>
      </c>
      <c r="AN1243" s="34">
        <v>3593.1499752</v>
      </c>
      <c r="AO1243" s="34">
        <v>1448.3082052</v>
      </c>
      <c r="AP1243" s="34">
        <v>-3475.5417699999998</v>
      </c>
      <c r="AQ1243" s="34">
        <v>4923.8499751999998</v>
      </c>
      <c r="AR1243" s="34">
        <v>-18447</v>
      </c>
      <c r="AS1243" s="34">
        <v>0</v>
      </c>
    </row>
    <row r="1244" spans="2:45" s="1" customFormat="1" ht="12.75" x14ac:dyDescent="0.2">
      <c r="B1244" s="31" t="s">
        <v>3799</v>
      </c>
      <c r="C1244" s="32" t="s">
        <v>906</v>
      </c>
      <c r="D1244" s="31" t="s">
        <v>907</v>
      </c>
      <c r="E1244" s="31" t="s">
        <v>13</v>
      </c>
      <c r="F1244" s="31" t="s">
        <v>11</v>
      </c>
      <c r="G1244" s="31" t="s">
        <v>18</v>
      </c>
      <c r="H1244" s="31" t="s">
        <v>36</v>
      </c>
      <c r="I1244" s="31" t="s">
        <v>10</v>
      </c>
      <c r="J1244" s="31" t="s">
        <v>10</v>
      </c>
      <c r="K1244" s="31" t="s">
        <v>908</v>
      </c>
      <c r="L1244" s="33">
        <v>0</v>
      </c>
      <c r="M1244" s="150">
        <v>9803.6052720000007</v>
      </c>
      <c r="N1244" s="34">
        <v>-65991</v>
      </c>
      <c r="O1244" s="34">
        <v>21316.696135253485</v>
      </c>
      <c r="P1244" s="30">
        <v>-68582.168935519992</v>
      </c>
      <c r="Q1244" s="35">
        <v>0</v>
      </c>
      <c r="R1244" s="36">
        <v>68582.168935519992</v>
      </c>
      <c r="S1244" s="36">
        <v>0</v>
      </c>
      <c r="T1244" s="36">
        <v>18407.347019555033</v>
      </c>
      <c r="U1244" s="37">
        <v>86989.985046320959</v>
      </c>
      <c r="V1244" s="38">
        <v>86989.985046320959</v>
      </c>
      <c r="W1244" s="34">
        <v>86989.985046320959</v>
      </c>
      <c r="X1244" s="34">
        <v>21316.696135253471</v>
      </c>
      <c r="Y1244" s="33">
        <v>65673.288911067488</v>
      </c>
      <c r="Z1244" s="144">
        <v>0</v>
      </c>
      <c r="AA1244" s="34">
        <v>0</v>
      </c>
      <c r="AB1244" s="34">
        <v>0</v>
      </c>
      <c r="AC1244" s="34">
        <v>0</v>
      </c>
      <c r="AD1244" s="34">
        <v>0</v>
      </c>
      <c r="AE1244" s="34">
        <v>0</v>
      </c>
      <c r="AF1244" s="34">
        <v>0</v>
      </c>
      <c r="AG1244" s="136">
        <v>0</v>
      </c>
      <c r="AH1244" s="34">
        <v>3333.2257924800001</v>
      </c>
      <c r="AI1244" s="34">
        <v>0</v>
      </c>
      <c r="AJ1244" s="34">
        <v>980.36052720000009</v>
      </c>
      <c r="AK1244" s="34">
        <v>980.36052720000009</v>
      </c>
      <c r="AL1244" s="34">
        <v>0</v>
      </c>
      <c r="AM1244" s="34">
        <v>2352.8652652800001</v>
      </c>
      <c r="AN1244" s="34">
        <v>2352.8652652800001</v>
      </c>
      <c r="AO1244" s="34">
        <v>-68582.168935519992</v>
      </c>
      <c r="AP1244" s="34">
        <v>-71915.394727999985</v>
      </c>
      <c r="AQ1244" s="34">
        <v>3333.2257924799997</v>
      </c>
      <c r="AR1244" s="34">
        <v>-65991</v>
      </c>
      <c r="AS1244" s="34">
        <v>0</v>
      </c>
    </row>
    <row r="1245" spans="2:45" s="1" customFormat="1" ht="12.75" x14ac:dyDescent="0.2">
      <c r="B1245" s="31" t="s">
        <v>3799</v>
      </c>
      <c r="C1245" s="32" t="s">
        <v>921</v>
      </c>
      <c r="D1245" s="31" t="s">
        <v>922</v>
      </c>
      <c r="E1245" s="31" t="s">
        <v>13</v>
      </c>
      <c r="F1245" s="31" t="s">
        <v>11</v>
      </c>
      <c r="G1245" s="31" t="s">
        <v>18</v>
      </c>
      <c r="H1245" s="31" t="s">
        <v>36</v>
      </c>
      <c r="I1245" s="31" t="s">
        <v>10</v>
      </c>
      <c r="J1245" s="31" t="s">
        <v>10</v>
      </c>
      <c r="K1245" s="31" t="s">
        <v>923</v>
      </c>
      <c r="L1245" s="33">
        <v>0</v>
      </c>
      <c r="M1245" s="150">
        <v>6683.4049569999997</v>
      </c>
      <c r="N1245" s="34">
        <v>-2730</v>
      </c>
      <c r="O1245" s="34">
        <v>263.68001802197784</v>
      </c>
      <c r="P1245" s="30">
        <v>-12680.595043000001</v>
      </c>
      <c r="Q1245" s="35">
        <v>220.01640399999999</v>
      </c>
      <c r="R1245" s="36">
        <v>12680.595043000001</v>
      </c>
      <c r="S1245" s="36">
        <v>0</v>
      </c>
      <c r="T1245" s="36">
        <v>37.704308882146506</v>
      </c>
      <c r="U1245" s="37">
        <v>12718.367935352508</v>
      </c>
      <c r="V1245" s="38">
        <v>12938.384339352508</v>
      </c>
      <c r="W1245" s="34">
        <v>12938.384339352508</v>
      </c>
      <c r="X1245" s="34">
        <v>43.663614021977992</v>
      </c>
      <c r="Y1245" s="33">
        <v>12894.72072533053</v>
      </c>
      <c r="Z1245" s="144">
        <v>0</v>
      </c>
      <c r="AA1245" s="34">
        <v>0</v>
      </c>
      <c r="AB1245" s="34">
        <v>0</v>
      </c>
      <c r="AC1245" s="34">
        <v>0</v>
      </c>
      <c r="AD1245" s="34">
        <v>0</v>
      </c>
      <c r="AE1245" s="34">
        <v>0</v>
      </c>
      <c r="AF1245" s="34">
        <v>0</v>
      </c>
      <c r="AG1245" s="136">
        <v>3400</v>
      </c>
      <c r="AH1245" s="34">
        <v>3650</v>
      </c>
      <c r="AI1245" s="34">
        <v>0</v>
      </c>
      <c r="AJ1245" s="34">
        <v>250</v>
      </c>
      <c r="AK1245" s="34">
        <v>250</v>
      </c>
      <c r="AL1245" s="34">
        <v>3400</v>
      </c>
      <c r="AM1245" s="34">
        <v>3400</v>
      </c>
      <c r="AN1245" s="34">
        <v>0</v>
      </c>
      <c r="AO1245" s="34">
        <v>-12680.595043000001</v>
      </c>
      <c r="AP1245" s="34">
        <v>-12930.595043000001</v>
      </c>
      <c r="AQ1245" s="34">
        <v>250</v>
      </c>
      <c r="AR1245" s="34">
        <v>-2730</v>
      </c>
      <c r="AS1245" s="34">
        <v>0</v>
      </c>
    </row>
    <row r="1246" spans="2:45" s="1" customFormat="1" ht="12.75" x14ac:dyDescent="0.2">
      <c r="B1246" s="31" t="s">
        <v>3799</v>
      </c>
      <c r="C1246" s="32" t="s">
        <v>1922</v>
      </c>
      <c r="D1246" s="31" t="s">
        <v>1923</v>
      </c>
      <c r="E1246" s="31" t="s">
        <v>13</v>
      </c>
      <c r="F1246" s="31" t="s">
        <v>11</v>
      </c>
      <c r="G1246" s="31" t="s">
        <v>18</v>
      </c>
      <c r="H1246" s="31" t="s">
        <v>36</v>
      </c>
      <c r="I1246" s="31" t="s">
        <v>10</v>
      </c>
      <c r="J1246" s="31" t="s">
        <v>10</v>
      </c>
      <c r="K1246" s="31" t="s">
        <v>1924</v>
      </c>
      <c r="L1246" s="33">
        <v>0</v>
      </c>
      <c r="M1246" s="150">
        <v>7678.5944639999998</v>
      </c>
      <c r="N1246" s="34">
        <v>-15669</v>
      </c>
      <c r="O1246" s="34">
        <v>4258.9931100428221</v>
      </c>
      <c r="P1246" s="30">
        <v>184409.45391040004</v>
      </c>
      <c r="Q1246" s="35">
        <v>435.79069600000003</v>
      </c>
      <c r="R1246" s="36">
        <v>0</v>
      </c>
      <c r="S1246" s="36">
        <v>0</v>
      </c>
      <c r="T1246" s="36">
        <v>0</v>
      </c>
      <c r="U1246" s="37">
        <v>0</v>
      </c>
      <c r="V1246" s="38">
        <v>435.79069600000003</v>
      </c>
      <c r="W1246" s="34">
        <v>184845.24460640005</v>
      </c>
      <c r="X1246" s="34">
        <v>0</v>
      </c>
      <c r="Y1246" s="33">
        <v>184845.24460640005</v>
      </c>
      <c r="Z1246" s="144">
        <v>0</v>
      </c>
      <c r="AA1246" s="34">
        <v>0</v>
      </c>
      <c r="AB1246" s="34">
        <v>0</v>
      </c>
      <c r="AC1246" s="34">
        <v>0</v>
      </c>
      <c r="AD1246" s="34">
        <v>0</v>
      </c>
      <c r="AE1246" s="34">
        <v>0</v>
      </c>
      <c r="AF1246" s="34">
        <v>0</v>
      </c>
      <c r="AG1246" s="136">
        <v>272227</v>
      </c>
      <c r="AH1246" s="34">
        <v>272994.85944640002</v>
      </c>
      <c r="AI1246" s="34">
        <v>0</v>
      </c>
      <c r="AJ1246" s="34">
        <v>767.85944640000002</v>
      </c>
      <c r="AK1246" s="34">
        <v>767.85944640000002</v>
      </c>
      <c r="AL1246" s="34">
        <v>272227</v>
      </c>
      <c r="AM1246" s="34">
        <v>272227</v>
      </c>
      <c r="AN1246" s="34">
        <v>0</v>
      </c>
      <c r="AO1246" s="34">
        <v>184409.45391040004</v>
      </c>
      <c r="AP1246" s="34">
        <v>183641.59446400005</v>
      </c>
      <c r="AQ1246" s="34">
        <v>767.8594463999907</v>
      </c>
      <c r="AR1246" s="34">
        <v>-15669</v>
      </c>
      <c r="AS1246" s="34">
        <v>0</v>
      </c>
    </row>
    <row r="1247" spans="2:45" s="1" customFormat="1" ht="12.75" x14ac:dyDescent="0.2">
      <c r="B1247" s="31" t="s">
        <v>3799</v>
      </c>
      <c r="C1247" s="32" t="s">
        <v>1928</v>
      </c>
      <c r="D1247" s="31" t="s">
        <v>1929</v>
      </c>
      <c r="E1247" s="31" t="s">
        <v>13</v>
      </c>
      <c r="F1247" s="31" t="s">
        <v>11</v>
      </c>
      <c r="G1247" s="31" t="s">
        <v>18</v>
      </c>
      <c r="H1247" s="31" t="s">
        <v>36</v>
      </c>
      <c r="I1247" s="31" t="s">
        <v>10</v>
      </c>
      <c r="J1247" s="31" t="s">
        <v>10</v>
      </c>
      <c r="K1247" s="31" t="s">
        <v>1930</v>
      </c>
      <c r="L1247" s="33">
        <v>0</v>
      </c>
      <c r="M1247" s="150">
        <v>18994.281404268357</v>
      </c>
      <c r="N1247" s="34">
        <v>0</v>
      </c>
      <c r="O1247" s="34">
        <v>0</v>
      </c>
      <c r="P1247" s="30">
        <v>0</v>
      </c>
      <c r="Q1247" s="35">
        <v>1447.8024109999999</v>
      </c>
      <c r="R1247" s="36">
        <v>0</v>
      </c>
      <c r="S1247" s="36">
        <v>0</v>
      </c>
      <c r="T1247" s="36">
        <v>0</v>
      </c>
      <c r="U1247" s="37">
        <v>0</v>
      </c>
      <c r="V1247" s="38">
        <v>1447.8024109999999</v>
      </c>
      <c r="W1247" s="34">
        <v>1447.8024109999999</v>
      </c>
      <c r="X1247" s="34">
        <v>0</v>
      </c>
      <c r="Y1247" s="33">
        <v>1447.8024109999999</v>
      </c>
      <c r="Z1247" s="144">
        <v>0</v>
      </c>
      <c r="AA1247" s="34">
        <v>0</v>
      </c>
      <c r="AB1247" s="34">
        <v>0</v>
      </c>
      <c r="AC1247" s="34">
        <v>0</v>
      </c>
      <c r="AD1247" s="34">
        <v>0</v>
      </c>
      <c r="AE1247" s="34">
        <v>0</v>
      </c>
      <c r="AF1247" s="34">
        <v>0</v>
      </c>
      <c r="AG1247" s="136">
        <v>0</v>
      </c>
      <c r="AH1247" s="34">
        <v>0</v>
      </c>
      <c r="AI1247" s="34">
        <v>0</v>
      </c>
      <c r="AJ1247" s="34">
        <v>0</v>
      </c>
      <c r="AK1247" s="34">
        <v>0</v>
      </c>
      <c r="AL1247" s="34">
        <v>0</v>
      </c>
      <c r="AM1247" s="34">
        <v>0</v>
      </c>
      <c r="AN1247" s="34">
        <v>0</v>
      </c>
      <c r="AO1247" s="34">
        <v>0</v>
      </c>
      <c r="AP1247" s="34">
        <v>0</v>
      </c>
      <c r="AQ1247" s="34">
        <v>0</v>
      </c>
      <c r="AR1247" s="34">
        <v>0</v>
      </c>
      <c r="AS1247" s="34">
        <v>0</v>
      </c>
    </row>
    <row r="1248" spans="2:45" s="1" customFormat="1" ht="12.75" x14ac:dyDescent="0.2">
      <c r="B1248" s="31" t="s">
        <v>3799</v>
      </c>
      <c r="C1248" s="32" t="s">
        <v>2405</v>
      </c>
      <c r="D1248" s="31" t="s">
        <v>2406</v>
      </c>
      <c r="E1248" s="31" t="s">
        <v>13</v>
      </c>
      <c r="F1248" s="31" t="s">
        <v>11</v>
      </c>
      <c r="G1248" s="31" t="s">
        <v>18</v>
      </c>
      <c r="H1248" s="31" t="s">
        <v>36</v>
      </c>
      <c r="I1248" s="31" t="s">
        <v>10</v>
      </c>
      <c r="J1248" s="31" t="s">
        <v>10</v>
      </c>
      <c r="K1248" s="31" t="s">
        <v>2407</v>
      </c>
      <c r="L1248" s="33">
        <v>0</v>
      </c>
      <c r="M1248" s="150">
        <v>168.26989</v>
      </c>
      <c r="N1248" s="34">
        <v>0</v>
      </c>
      <c r="O1248" s="34">
        <v>0</v>
      </c>
      <c r="P1248" s="30">
        <v>-2519.3453364000002</v>
      </c>
      <c r="Q1248" s="35">
        <v>0</v>
      </c>
      <c r="R1248" s="36">
        <v>2519.3453364000002</v>
      </c>
      <c r="S1248" s="36">
        <v>0</v>
      </c>
      <c r="T1248" s="36">
        <v>0</v>
      </c>
      <c r="U1248" s="37">
        <v>2519.3589219778692</v>
      </c>
      <c r="V1248" s="38">
        <v>2519.3589219778692</v>
      </c>
      <c r="W1248" s="34">
        <v>2519.3589219778692</v>
      </c>
      <c r="X1248" s="34">
        <v>0</v>
      </c>
      <c r="Y1248" s="33">
        <v>2519.3589219778692</v>
      </c>
      <c r="Z1248" s="144">
        <v>0</v>
      </c>
      <c r="AA1248" s="34">
        <v>0</v>
      </c>
      <c r="AB1248" s="34">
        <v>0</v>
      </c>
      <c r="AC1248" s="34">
        <v>0</v>
      </c>
      <c r="AD1248" s="34">
        <v>0</v>
      </c>
      <c r="AE1248" s="34">
        <v>0</v>
      </c>
      <c r="AF1248" s="34">
        <v>0</v>
      </c>
      <c r="AG1248" s="136">
        <v>0</v>
      </c>
      <c r="AH1248" s="34">
        <v>40.384773600000003</v>
      </c>
      <c r="AI1248" s="34">
        <v>0</v>
      </c>
      <c r="AJ1248" s="34">
        <v>0</v>
      </c>
      <c r="AK1248" s="34">
        <v>0</v>
      </c>
      <c r="AL1248" s="34">
        <v>0</v>
      </c>
      <c r="AM1248" s="34">
        <v>40.384773600000003</v>
      </c>
      <c r="AN1248" s="34">
        <v>40.384773600000003</v>
      </c>
      <c r="AO1248" s="34">
        <v>-2519.3453364000002</v>
      </c>
      <c r="AP1248" s="34">
        <v>-2559.73011</v>
      </c>
      <c r="AQ1248" s="34">
        <v>40.384773599999789</v>
      </c>
      <c r="AR1248" s="34">
        <v>0</v>
      </c>
      <c r="AS1248" s="34">
        <v>0</v>
      </c>
    </row>
    <row r="1249" spans="2:45" s="1" customFormat="1" ht="12.75" x14ac:dyDescent="0.2">
      <c r="B1249" s="31" t="s">
        <v>3799</v>
      </c>
      <c r="C1249" s="32" t="s">
        <v>3068</v>
      </c>
      <c r="D1249" s="31" t="s">
        <v>3069</v>
      </c>
      <c r="E1249" s="31" t="s">
        <v>13</v>
      </c>
      <c r="F1249" s="31" t="s">
        <v>11</v>
      </c>
      <c r="G1249" s="31" t="s">
        <v>18</v>
      </c>
      <c r="H1249" s="31" t="s">
        <v>36</v>
      </c>
      <c r="I1249" s="31" t="s">
        <v>10</v>
      </c>
      <c r="J1249" s="31" t="s">
        <v>10</v>
      </c>
      <c r="K1249" s="31" t="s">
        <v>3070</v>
      </c>
      <c r="L1249" s="33">
        <v>0</v>
      </c>
      <c r="M1249" s="150">
        <v>15916.554591</v>
      </c>
      <c r="N1249" s="34">
        <v>0</v>
      </c>
      <c r="O1249" s="34">
        <v>0</v>
      </c>
      <c r="P1249" s="30">
        <v>19143.527692839998</v>
      </c>
      <c r="Q1249" s="35">
        <v>1557.6967320000001</v>
      </c>
      <c r="R1249" s="36">
        <v>0</v>
      </c>
      <c r="S1249" s="36">
        <v>0</v>
      </c>
      <c r="T1249" s="36">
        <v>0</v>
      </c>
      <c r="U1249" s="37">
        <v>0</v>
      </c>
      <c r="V1249" s="38">
        <v>1557.6967320000001</v>
      </c>
      <c r="W1249" s="34">
        <v>20701.224424839998</v>
      </c>
      <c r="X1249" s="34">
        <v>0</v>
      </c>
      <c r="Y1249" s="33">
        <v>20701.224424839998</v>
      </c>
      <c r="Z1249" s="144">
        <v>0</v>
      </c>
      <c r="AA1249" s="34">
        <v>0</v>
      </c>
      <c r="AB1249" s="34">
        <v>0</v>
      </c>
      <c r="AC1249" s="34">
        <v>0</v>
      </c>
      <c r="AD1249" s="34">
        <v>0</v>
      </c>
      <c r="AE1249" s="34">
        <v>0</v>
      </c>
      <c r="AF1249" s="34">
        <v>0</v>
      </c>
      <c r="AG1249" s="136">
        <v>0</v>
      </c>
      <c r="AH1249" s="34">
        <v>3819.9731018399998</v>
      </c>
      <c r="AI1249" s="34">
        <v>0</v>
      </c>
      <c r="AJ1249" s="34">
        <v>0</v>
      </c>
      <c r="AK1249" s="34">
        <v>0</v>
      </c>
      <c r="AL1249" s="34">
        <v>0</v>
      </c>
      <c r="AM1249" s="34">
        <v>3819.9731018399998</v>
      </c>
      <c r="AN1249" s="34">
        <v>3819.9731018399998</v>
      </c>
      <c r="AO1249" s="34">
        <v>19143.527692839998</v>
      </c>
      <c r="AP1249" s="34">
        <v>15323.554590999998</v>
      </c>
      <c r="AQ1249" s="34">
        <v>3819.973101839998</v>
      </c>
      <c r="AR1249" s="34">
        <v>0</v>
      </c>
      <c r="AS1249" s="34">
        <v>0</v>
      </c>
    </row>
    <row r="1250" spans="2:45" s="1" customFormat="1" ht="12.75" x14ac:dyDescent="0.2">
      <c r="B1250" s="31" t="s">
        <v>3799</v>
      </c>
      <c r="C1250" s="32" t="s">
        <v>2648</v>
      </c>
      <c r="D1250" s="31" t="s">
        <v>2649</v>
      </c>
      <c r="E1250" s="31" t="s">
        <v>13</v>
      </c>
      <c r="F1250" s="31" t="s">
        <v>11</v>
      </c>
      <c r="G1250" s="31" t="s">
        <v>18</v>
      </c>
      <c r="H1250" s="31" t="s">
        <v>36</v>
      </c>
      <c r="I1250" s="31" t="s">
        <v>10</v>
      </c>
      <c r="J1250" s="31" t="s">
        <v>10</v>
      </c>
      <c r="K1250" s="31" t="s">
        <v>2650</v>
      </c>
      <c r="L1250" s="33">
        <v>0</v>
      </c>
      <c r="M1250" s="150">
        <v>70385.677727999995</v>
      </c>
      <c r="N1250" s="34">
        <v>-60607</v>
      </c>
      <c r="O1250" s="34">
        <v>18708.983727766496</v>
      </c>
      <c r="P1250" s="30">
        <v>8226.4773827199933</v>
      </c>
      <c r="Q1250" s="35">
        <v>3859.3008970000001</v>
      </c>
      <c r="R1250" s="36">
        <v>0</v>
      </c>
      <c r="S1250" s="36">
        <v>0</v>
      </c>
      <c r="T1250" s="36">
        <v>5719.2559433436627</v>
      </c>
      <c r="U1250" s="37">
        <v>5719.2867844498214</v>
      </c>
      <c r="V1250" s="38">
        <v>9578.5876814498224</v>
      </c>
      <c r="W1250" s="34">
        <v>17805.065064169816</v>
      </c>
      <c r="X1250" s="34">
        <v>6623.2054480465013</v>
      </c>
      <c r="Y1250" s="33">
        <v>11181.859616123314</v>
      </c>
      <c r="Z1250" s="144">
        <v>0</v>
      </c>
      <c r="AA1250" s="34">
        <v>0</v>
      </c>
      <c r="AB1250" s="34">
        <v>0</v>
      </c>
      <c r="AC1250" s="34">
        <v>0</v>
      </c>
      <c r="AD1250" s="34">
        <v>0</v>
      </c>
      <c r="AE1250" s="34">
        <v>0</v>
      </c>
      <c r="AF1250" s="34">
        <v>0</v>
      </c>
      <c r="AG1250" s="136">
        <v>0</v>
      </c>
      <c r="AH1250" s="34">
        <v>20441.799654719998</v>
      </c>
      <c r="AI1250" s="34">
        <v>0</v>
      </c>
      <c r="AJ1250" s="34">
        <v>3549.2370000000005</v>
      </c>
      <c r="AK1250" s="34">
        <v>3549.2370000000005</v>
      </c>
      <c r="AL1250" s="34">
        <v>0</v>
      </c>
      <c r="AM1250" s="34">
        <v>16892.562654719997</v>
      </c>
      <c r="AN1250" s="34">
        <v>16892.562654719997</v>
      </c>
      <c r="AO1250" s="34">
        <v>8226.4773827199933</v>
      </c>
      <c r="AP1250" s="34">
        <v>-12215.322272000005</v>
      </c>
      <c r="AQ1250" s="34">
        <v>20441.799654719998</v>
      </c>
      <c r="AR1250" s="34">
        <v>-60607</v>
      </c>
      <c r="AS1250" s="34">
        <v>0</v>
      </c>
    </row>
    <row r="1251" spans="2:45" s="1" customFormat="1" ht="12.75" x14ac:dyDescent="0.2">
      <c r="B1251" s="31" t="s">
        <v>3799</v>
      </c>
      <c r="C1251" s="32" t="s">
        <v>2876</v>
      </c>
      <c r="D1251" s="31" t="s">
        <v>2877</v>
      </c>
      <c r="E1251" s="31" t="s">
        <v>13</v>
      </c>
      <c r="F1251" s="31" t="s">
        <v>11</v>
      </c>
      <c r="G1251" s="31" t="s">
        <v>18</v>
      </c>
      <c r="H1251" s="31" t="s">
        <v>36</v>
      </c>
      <c r="I1251" s="31" t="s">
        <v>10</v>
      </c>
      <c r="J1251" s="31" t="s">
        <v>10</v>
      </c>
      <c r="K1251" s="31" t="s">
        <v>2878</v>
      </c>
      <c r="L1251" s="33">
        <v>0</v>
      </c>
      <c r="M1251" s="150">
        <v>142.335667</v>
      </c>
      <c r="N1251" s="34">
        <v>0</v>
      </c>
      <c r="O1251" s="34">
        <v>0</v>
      </c>
      <c r="P1251" s="30">
        <v>-38081.503772919998</v>
      </c>
      <c r="Q1251" s="35">
        <v>0</v>
      </c>
      <c r="R1251" s="36">
        <v>38081.503772919998</v>
      </c>
      <c r="S1251" s="36">
        <v>0</v>
      </c>
      <c r="T1251" s="36">
        <v>0</v>
      </c>
      <c r="U1251" s="37">
        <v>38081.709127552174</v>
      </c>
      <c r="V1251" s="38">
        <v>38081.709127552174</v>
      </c>
      <c r="W1251" s="34">
        <v>38081.709127552174</v>
      </c>
      <c r="X1251" s="34">
        <v>7.2759600000000004E-12</v>
      </c>
      <c r="Y1251" s="33">
        <v>38081.709127552167</v>
      </c>
      <c r="Z1251" s="144">
        <v>0</v>
      </c>
      <c r="AA1251" s="34">
        <v>0</v>
      </c>
      <c r="AB1251" s="34">
        <v>0</v>
      </c>
      <c r="AC1251" s="34">
        <v>0</v>
      </c>
      <c r="AD1251" s="34">
        <v>0</v>
      </c>
      <c r="AE1251" s="34">
        <v>0</v>
      </c>
      <c r="AF1251" s="34">
        <v>0</v>
      </c>
      <c r="AG1251" s="136">
        <v>0</v>
      </c>
      <c r="AH1251" s="34">
        <v>34.160560079999996</v>
      </c>
      <c r="AI1251" s="34">
        <v>0</v>
      </c>
      <c r="AJ1251" s="34">
        <v>0</v>
      </c>
      <c r="AK1251" s="34">
        <v>0</v>
      </c>
      <c r="AL1251" s="34">
        <v>0</v>
      </c>
      <c r="AM1251" s="34">
        <v>34.160560079999996</v>
      </c>
      <c r="AN1251" s="34">
        <v>34.160560079999996</v>
      </c>
      <c r="AO1251" s="34">
        <v>-38081.503772919998</v>
      </c>
      <c r="AP1251" s="34">
        <v>-38115.664333000001</v>
      </c>
      <c r="AQ1251" s="34">
        <v>34.160560080003052</v>
      </c>
      <c r="AR1251" s="34">
        <v>0</v>
      </c>
      <c r="AS1251" s="34">
        <v>0</v>
      </c>
    </row>
    <row r="1252" spans="2:45" s="1" customFormat="1" ht="12.75" x14ac:dyDescent="0.2">
      <c r="B1252" s="31" t="s">
        <v>3799</v>
      </c>
      <c r="C1252" s="32" t="s">
        <v>644</v>
      </c>
      <c r="D1252" s="31" t="s">
        <v>645</v>
      </c>
      <c r="E1252" s="31" t="s">
        <v>13</v>
      </c>
      <c r="F1252" s="31" t="s">
        <v>11</v>
      </c>
      <c r="G1252" s="31" t="s">
        <v>18</v>
      </c>
      <c r="H1252" s="31" t="s">
        <v>36</v>
      </c>
      <c r="I1252" s="31" t="s">
        <v>10</v>
      </c>
      <c r="J1252" s="31" t="s">
        <v>10</v>
      </c>
      <c r="K1252" s="31" t="s">
        <v>646</v>
      </c>
      <c r="L1252" s="33">
        <v>0</v>
      </c>
      <c r="M1252" s="150">
        <v>159217.78042200001</v>
      </c>
      <c r="N1252" s="34">
        <v>69965</v>
      </c>
      <c r="O1252" s="34">
        <v>0</v>
      </c>
      <c r="P1252" s="30">
        <v>248694.04772328003</v>
      </c>
      <c r="Q1252" s="35">
        <v>10530.681538000001</v>
      </c>
      <c r="R1252" s="36">
        <v>0</v>
      </c>
      <c r="S1252" s="36">
        <v>0</v>
      </c>
      <c r="T1252" s="36">
        <v>0</v>
      </c>
      <c r="U1252" s="37">
        <v>0</v>
      </c>
      <c r="V1252" s="38">
        <v>10530.681538000001</v>
      </c>
      <c r="W1252" s="34">
        <v>259224.72926128004</v>
      </c>
      <c r="X1252" s="34">
        <v>0</v>
      </c>
      <c r="Y1252" s="33">
        <v>259224.72926128004</v>
      </c>
      <c r="Z1252" s="144">
        <v>0</v>
      </c>
      <c r="AA1252" s="34">
        <v>0</v>
      </c>
      <c r="AB1252" s="34">
        <v>0</v>
      </c>
      <c r="AC1252" s="34">
        <v>0</v>
      </c>
      <c r="AD1252" s="34">
        <v>0</v>
      </c>
      <c r="AE1252" s="34">
        <v>0</v>
      </c>
      <c r="AF1252" s="34">
        <v>0</v>
      </c>
      <c r="AG1252" s="136">
        <v>0</v>
      </c>
      <c r="AH1252" s="34">
        <v>38212.267301280001</v>
      </c>
      <c r="AI1252" s="34">
        <v>0</v>
      </c>
      <c r="AJ1252" s="34">
        <v>0</v>
      </c>
      <c r="AK1252" s="34">
        <v>0</v>
      </c>
      <c r="AL1252" s="34">
        <v>0</v>
      </c>
      <c r="AM1252" s="34">
        <v>38212.267301280001</v>
      </c>
      <c r="AN1252" s="34">
        <v>38212.267301280001</v>
      </c>
      <c r="AO1252" s="34">
        <v>248694.04772328003</v>
      </c>
      <c r="AP1252" s="34">
        <v>210481.78042200004</v>
      </c>
      <c r="AQ1252" s="34">
        <v>38212.267301279993</v>
      </c>
      <c r="AR1252" s="34">
        <v>69965</v>
      </c>
      <c r="AS1252" s="34">
        <v>0</v>
      </c>
    </row>
    <row r="1253" spans="2:45" s="1" customFormat="1" ht="12.75" x14ac:dyDescent="0.2">
      <c r="B1253" s="31" t="s">
        <v>3799</v>
      </c>
      <c r="C1253" s="32" t="s">
        <v>3470</v>
      </c>
      <c r="D1253" s="31" t="s">
        <v>3471</v>
      </c>
      <c r="E1253" s="31" t="s">
        <v>13</v>
      </c>
      <c r="F1253" s="31" t="s">
        <v>11</v>
      </c>
      <c r="G1253" s="31" t="s">
        <v>18</v>
      </c>
      <c r="H1253" s="31" t="s">
        <v>36</v>
      </c>
      <c r="I1253" s="31" t="s">
        <v>10</v>
      </c>
      <c r="J1253" s="31" t="s">
        <v>10</v>
      </c>
      <c r="K1253" s="31" t="s">
        <v>3472</v>
      </c>
      <c r="L1253" s="33">
        <v>0</v>
      </c>
      <c r="M1253" s="150">
        <v>11304.40582</v>
      </c>
      <c r="N1253" s="34">
        <v>-29919</v>
      </c>
      <c r="O1253" s="34">
        <v>9810.3054644999975</v>
      </c>
      <c r="P1253" s="30">
        <v>8330.4058199999999</v>
      </c>
      <c r="Q1253" s="35">
        <v>481.20505400000002</v>
      </c>
      <c r="R1253" s="36">
        <v>0</v>
      </c>
      <c r="S1253" s="36">
        <v>0</v>
      </c>
      <c r="T1253" s="36">
        <v>862.39057766008989</v>
      </c>
      <c r="U1253" s="37">
        <v>862.39522810406709</v>
      </c>
      <c r="V1253" s="38">
        <v>1343.600282104067</v>
      </c>
      <c r="W1253" s="34">
        <v>9674.0061021040674</v>
      </c>
      <c r="X1253" s="34">
        <v>998.6945904999975</v>
      </c>
      <c r="Y1253" s="33">
        <v>8675.3115116040699</v>
      </c>
      <c r="Z1253" s="144">
        <v>0</v>
      </c>
      <c r="AA1253" s="34">
        <v>0</v>
      </c>
      <c r="AB1253" s="34">
        <v>0</v>
      </c>
      <c r="AC1253" s="34">
        <v>0</v>
      </c>
      <c r="AD1253" s="34">
        <v>0</v>
      </c>
      <c r="AE1253" s="34">
        <v>0</v>
      </c>
      <c r="AF1253" s="34">
        <v>0</v>
      </c>
      <c r="AG1253" s="136">
        <v>52338</v>
      </c>
      <c r="AH1253" s="34">
        <v>52338</v>
      </c>
      <c r="AI1253" s="34">
        <v>0</v>
      </c>
      <c r="AJ1253" s="34">
        <v>0</v>
      </c>
      <c r="AK1253" s="34">
        <v>0</v>
      </c>
      <c r="AL1253" s="34">
        <v>52338</v>
      </c>
      <c r="AM1253" s="34">
        <v>52338</v>
      </c>
      <c r="AN1253" s="34">
        <v>0</v>
      </c>
      <c r="AO1253" s="34">
        <v>8330.4058199999999</v>
      </c>
      <c r="AP1253" s="34">
        <v>8330.4058199999999</v>
      </c>
      <c r="AQ1253" s="34">
        <v>0</v>
      </c>
      <c r="AR1253" s="34">
        <v>-29919</v>
      </c>
      <c r="AS1253" s="34">
        <v>0</v>
      </c>
    </row>
    <row r="1254" spans="2:45" s="1" customFormat="1" ht="12.75" x14ac:dyDescent="0.2">
      <c r="B1254" s="31" t="s">
        <v>3799</v>
      </c>
      <c r="C1254" s="32" t="s">
        <v>740</v>
      </c>
      <c r="D1254" s="31" t="s">
        <v>741</v>
      </c>
      <c r="E1254" s="31" t="s">
        <v>13</v>
      </c>
      <c r="F1254" s="31" t="s">
        <v>11</v>
      </c>
      <c r="G1254" s="31" t="s">
        <v>18</v>
      </c>
      <c r="H1254" s="31" t="s">
        <v>36</v>
      </c>
      <c r="I1254" s="31" t="s">
        <v>10</v>
      </c>
      <c r="J1254" s="31" t="s">
        <v>10</v>
      </c>
      <c r="K1254" s="31" t="s">
        <v>742</v>
      </c>
      <c r="L1254" s="33">
        <v>0</v>
      </c>
      <c r="M1254" s="150">
        <v>17719.865898</v>
      </c>
      <c r="N1254" s="34">
        <v>-25099</v>
      </c>
      <c r="O1254" s="34">
        <v>7648.8227256442342</v>
      </c>
      <c r="P1254" s="30">
        <v>35408.852487800003</v>
      </c>
      <c r="Q1254" s="35">
        <v>1098.8833179999999</v>
      </c>
      <c r="R1254" s="36">
        <v>0</v>
      </c>
      <c r="S1254" s="36">
        <v>0</v>
      </c>
      <c r="T1254" s="36">
        <v>0</v>
      </c>
      <c r="U1254" s="37">
        <v>0</v>
      </c>
      <c r="V1254" s="38">
        <v>1098.8833179999999</v>
      </c>
      <c r="W1254" s="34">
        <v>36507.735805800003</v>
      </c>
      <c r="X1254" s="34">
        <v>0</v>
      </c>
      <c r="Y1254" s="33">
        <v>36507.735805800003</v>
      </c>
      <c r="Z1254" s="144">
        <v>0</v>
      </c>
      <c r="AA1254" s="34">
        <v>0</v>
      </c>
      <c r="AB1254" s="34">
        <v>0</v>
      </c>
      <c r="AC1254" s="34">
        <v>0</v>
      </c>
      <c r="AD1254" s="34">
        <v>0</v>
      </c>
      <c r="AE1254" s="34">
        <v>0</v>
      </c>
      <c r="AF1254" s="34">
        <v>0</v>
      </c>
      <c r="AG1254" s="136">
        <v>43573</v>
      </c>
      <c r="AH1254" s="34">
        <v>45344.986589799999</v>
      </c>
      <c r="AI1254" s="34">
        <v>0</v>
      </c>
      <c r="AJ1254" s="34">
        <v>1771.9865898</v>
      </c>
      <c r="AK1254" s="34">
        <v>1771.9865898</v>
      </c>
      <c r="AL1254" s="34">
        <v>43573</v>
      </c>
      <c r="AM1254" s="34">
        <v>43573</v>
      </c>
      <c r="AN1254" s="34">
        <v>0</v>
      </c>
      <c r="AO1254" s="34">
        <v>35408.852487800003</v>
      </c>
      <c r="AP1254" s="34">
        <v>33636.865898000004</v>
      </c>
      <c r="AQ1254" s="34">
        <v>1771.9865897999989</v>
      </c>
      <c r="AR1254" s="34">
        <v>-25099</v>
      </c>
      <c r="AS1254" s="34">
        <v>0</v>
      </c>
    </row>
    <row r="1255" spans="2:45" s="1" customFormat="1" ht="12.75" x14ac:dyDescent="0.2">
      <c r="B1255" s="31" t="s">
        <v>3799</v>
      </c>
      <c r="C1255" s="32" t="s">
        <v>3464</v>
      </c>
      <c r="D1255" s="31" t="s">
        <v>3465</v>
      </c>
      <c r="E1255" s="31" t="s">
        <v>13</v>
      </c>
      <c r="F1255" s="31" t="s">
        <v>11</v>
      </c>
      <c r="G1255" s="31" t="s">
        <v>18</v>
      </c>
      <c r="H1255" s="31" t="s">
        <v>36</v>
      </c>
      <c r="I1255" s="31" t="s">
        <v>10</v>
      </c>
      <c r="J1255" s="31" t="s">
        <v>10</v>
      </c>
      <c r="K1255" s="31" t="s">
        <v>3466</v>
      </c>
      <c r="L1255" s="33">
        <v>0</v>
      </c>
      <c r="M1255" s="150">
        <v>15572.310747</v>
      </c>
      <c r="N1255" s="34">
        <v>0</v>
      </c>
      <c r="O1255" s="34">
        <v>0</v>
      </c>
      <c r="P1255" s="30">
        <v>1757.6653262799991</v>
      </c>
      <c r="Q1255" s="35">
        <v>1664.4894810000001</v>
      </c>
      <c r="R1255" s="36">
        <v>0</v>
      </c>
      <c r="S1255" s="36">
        <v>0</v>
      </c>
      <c r="T1255" s="36">
        <v>0</v>
      </c>
      <c r="U1255" s="37">
        <v>0</v>
      </c>
      <c r="V1255" s="38">
        <v>1664.4894810000001</v>
      </c>
      <c r="W1255" s="34">
        <v>3422.1548072799992</v>
      </c>
      <c r="X1255" s="34">
        <v>0</v>
      </c>
      <c r="Y1255" s="33">
        <v>3422.1548072799992</v>
      </c>
      <c r="Z1255" s="144">
        <v>0</v>
      </c>
      <c r="AA1255" s="34">
        <v>0</v>
      </c>
      <c r="AB1255" s="34">
        <v>0</v>
      </c>
      <c r="AC1255" s="34">
        <v>0</v>
      </c>
      <c r="AD1255" s="34">
        <v>0</v>
      </c>
      <c r="AE1255" s="34">
        <v>0</v>
      </c>
      <c r="AF1255" s="34">
        <v>0</v>
      </c>
      <c r="AG1255" s="136">
        <v>0</v>
      </c>
      <c r="AH1255" s="34">
        <v>3737.3545792799996</v>
      </c>
      <c r="AI1255" s="34">
        <v>0</v>
      </c>
      <c r="AJ1255" s="34">
        <v>0</v>
      </c>
      <c r="AK1255" s="34">
        <v>0</v>
      </c>
      <c r="AL1255" s="34">
        <v>0</v>
      </c>
      <c r="AM1255" s="34">
        <v>3737.3545792799996</v>
      </c>
      <c r="AN1255" s="34">
        <v>3737.3545792799996</v>
      </c>
      <c r="AO1255" s="34">
        <v>1757.6653262799991</v>
      </c>
      <c r="AP1255" s="34">
        <v>-1979.6892530000005</v>
      </c>
      <c r="AQ1255" s="34">
        <v>3737.3545792799996</v>
      </c>
      <c r="AR1255" s="34">
        <v>0</v>
      </c>
      <c r="AS1255" s="34">
        <v>0</v>
      </c>
    </row>
    <row r="1256" spans="2:45" s="1" customFormat="1" ht="12.75" x14ac:dyDescent="0.2">
      <c r="B1256" s="31" t="s">
        <v>3799</v>
      </c>
      <c r="C1256" s="32" t="s">
        <v>2888</v>
      </c>
      <c r="D1256" s="31" t="s">
        <v>2889</v>
      </c>
      <c r="E1256" s="31" t="s">
        <v>13</v>
      </c>
      <c r="F1256" s="31" t="s">
        <v>11</v>
      </c>
      <c r="G1256" s="31" t="s">
        <v>18</v>
      </c>
      <c r="H1256" s="31" t="s">
        <v>80</v>
      </c>
      <c r="I1256" s="31" t="s">
        <v>10</v>
      </c>
      <c r="J1256" s="31" t="s">
        <v>10</v>
      </c>
      <c r="K1256" s="31" t="s">
        <v>2890</v>
      </c>
      <c r="L1256" s="33">
        <v>0</v>
      </c>
      <c r="M1256" s="150">
        <v>65902.792648000002</v>
      </c>
      <c r="N1256" s="34">
        <v>-68461</v>
      </c>
      <c r="O1256" s="34">
        <v>67281.38465346166</v>
      </c>
      <c r="P1256" s="30">
        <v>9776.6928835200015</v>
      </c>
      <c r="Q1256" s="35">
        <v>4043.6139790000002</v>
      </c>
      <c r="R1256" s="36">
        <v>0</v>
      </c>
      <c r="S1256" s="36">
        <v>0</v>
      </c>
      <c r="T1256" s="36">
        <v>46164.593457324125</v>
      </c>
      <c r="U1256" s="37">
        <v>46164.842400043541</v>
      </c>
      <c r="V1256" s="38">
        <v>50208.456379043542</v>
      </c>
      <c r="W1256" s="34">
        <v>59985.149262563544</v>
      </c>
      <c r="X1256" s="34">
        <v>53461.077790941657</v>
      </c>
      <c r="Y1256" s="33">
        <v>6524.0714716218863</v>
      </c>
      <c r="Z1256" s="144">
        <v>0</v>
      </c>
      <c r="AA1256" s="34">
        <v>0</v>
      </c>
      <c r="AB1256" s="34">
        <v>0</v>
      </c>
      <c r="AC1256" s="34">
        <v>0</v>
      </c>
      <c r="AD1256" s="34">
        <v>0</v>
      </c>
      <c r="AE1256" s="34">
        <v>0</v>
      </c>
      <c r="AF1256" s="34">
        <v>0</v>
      </c>
      <c r="AG1256" s="136">
        <v>0</v>
      </c>
      <c r="AH1256" s="34">
        <v>15921.900235519999</v>
      </c>
      <c r="AI1256" s="34">
        <v>0</v>
      </c>
      <c r="AJ1256" s="34">
        <v>105.23</v>
      </c>
      <c r="AK1256" s="34">
        <v>105.23</v>
      </c>
      <c r="AL1256" s="34">
        <v>0</v>
      </c>
      <c r="AM1256" s="34">
        <v>15816.67023552</v>
      </c>
      <c r="AN1256" s="34">
        <v>15816.67023552</v>
      </c>
      <c r="AO1256" s="34">
        <v>9776.6928835200015</v>
      </c>
      <c r="AP1256" s="34">
        <v>-6145.2073519999976</v>
      </c>
      <c r="AQ1256" s="34">
        <v>15921.900235519999</v>
      </c>
      <c r="AR1256" s="34">
        <v>-68461</v>
      </c>
      <c r="AS1256" s="34">
        <v>0</v>
      </c>
    </row>
    <row r="1257" spans="2:45" s="1" customFormat="1" ht="12.75" x14ac:dyDescent="0.2">
      <c r="B1257" s="31" t="s">
        <v>3799</v>
      </c>
      <c r="C1257" s="32" t="s">
        <v>710</v>
      </c>
      <c r="D1257" s="31" t="s">
        <v>711</v>
      </c>
      <c r="E1257" s="31" t="s">
        <v>13</v>
      </c>
      <c r="F1257" s="31" t="s">
        <v>11</v>
      </c>
      <c r="G1257" s="31" t="s">
        <v>18</v>
      </c>
      <c r="H1257" s="31" t="s">
        <v>80</v>
      </c>
      <c r="I1257" s="31" t="s">
        <v>10</v>
      </c>
      <c r="J1257" s="31" t="s">
        <v>10</v>
      </c>
      <c r="K1257" s="31" t="s">
        <v>712</v>
      </c>
      <c r="L1257" s="33">
        <v>0</v>
      </c>
      <c r="M1257" s="150">
        <v>52003.638880999999</v>
      </c>
      <c r="N1257" s="34">
        <v>-112877.32</v>
      </c>
      <c r="O1257" s="34">
        <v>53662.333910951493</v>
      </c>
      <c r="P1257" s="30">
        <v>-15324.681119000008</v>
      </c>
      <c r="Q1257" s="35">
        <v>3490.0392940000002</v>
      </c>
      <c r="R1257" s="36">
        <v>15324.681119000008</v>
      </c>
      <c r="S1257" s="36">
        <v>0</v>
      </c>
      <c r="T1257" s="36">
        <v>43324.670573796531</v>
      </c>
      <c r="U1257" s="37">
        <v>58649.667959615093</v>
      </c>
      <c r="V1257" s="38">
        <v>62139.707253615095</v>
      </c>
      <c r="W1257" s="34">
        <v>62139.707253615095</v>
      </c>
      <c r="X1257" s="34">
        <v>50172.294616951491</v>
      </c>
      <c r="Y1257" s="33">
        <v>11967.412636663605</v>
      </c>
      <c r="Z1257" s="144">
        <v>0</v>
      </c>
      <c r="AA1257" s="34">
        <v>0</v>
      </c>
      <c r="AB1257" s="34">
        <v>0</v>
      </c>
      <c r="AC1257" s="34">
        <v>0</v>
      </c>
      <c r="AD1257" s="34">
        <v>0</v>
      </c>
      <c r="AE1257" s="34">
        <v>0</v>
      </c>
      <c r="AF1257" s="34">
        <v>0</v>
      </c>
      <c r="AG1257" s="136">
        <v>45224</v>
      </c>
      <c r="AH1257" s="34">
        <v>45549</v>
      </c>
      <c r="AI1257" s="34">
        <v>0</v>
      </c>
      <c r="AJ1257" s="34">
        <v>325</v>
      </c>
      <c r="AK1257" s="34">
        <v>325</v>
      </c>
      <c r="AL1257" s="34">
        <v>45224</v>
      </c>
      <c r="AM1257" s="34">
        <v>45224</v>
      </c>
      <c r="AN1257" s="34">
        <v>0</v>
      </c>
      <c r="AO1257" s="34">
        <v>-15324.681119000008</v>
      </c>
      <c r="AP1257" s="34">
        <v>-15649.681119000008</v>
      </c>
      <c r="AQ1257" s="34">
        <v>325</v>
      </c>
      <c r="AR1257" s="34">
        <v>-112877.32</v>
      </c>
      <c r="AS1257" s="34">
        <v>0</v>
      </c>
    </row>
    <row r="1258" spans="2:45" s="1" customFormat="1" ht="12.75" x14ac:dyDescent="0.2">
      <c r="B1258" s="31" t="s">
        <v>3799</v>
      </c>
      <c r="C1258" s="32" t="s">
        <v>1010</v>
      </c>
      <c r="D1258" s="31" t="s">
        <v>1011</v>
      </c>
      <c r="E1258" s="31" t="s">
        <v>13</v>
      </c>
      <c r="F1258" s="31" t="s">
        <v>11</v>
      </c>
      <c r="G1258" s="31" t="s">
        <v>18</v>
      </c>
      <c r="H1258" s="31" t="s">
        <v>80</v>
      </c>
      <c r="I1258" s="31" t="s">
        <v>10</v>
      </c>
      <c r="J1258" s="31" t="s">
        <v>10</v>
      </c>
      <c r="K1258" s="31" t="s">
        <v>1012</v>
      </c>
      <c r="L1258" s="33">
        <v>0</v>
      </c>
      <c r="M1258" s="150">
        <v>19536.488742000001</v>
      </c>
      <c r="N1258" s="34">
        <v>-20083</v>
      </c>
      <c r="O1258" s="34">
        <v>18593.61155647437</v>
      </c>
      <c r="P1258" s="30">
        <v>8979.9487420000005</v>
      </c>
      <c r="Q1258" s="35">
        <v>703.35440400000005</v>
      </c>
      <c r="R1258" s="36">
        <v>0</v>
      </c>
      <c r="S1258" s="36">
        <v>0</v>
      </c>
      <c r="T1258" s="36">
        <v>7694.2101122140475</v>
      </c>
      <c r="U1258" s="37">
        <v>7694.2516032669446</v>
      </c>
      <c r="V1258" s="38">
        <v>8397.6060072669443</v>
      </c>
      <c r="W1258" s="34">
        <v>17377.554749266943</v>
      </c>
      <c r="X1258" s="34">
        <v>8910.3084104743648</v>
      </c>
      <c r="Y1258" s="33">
        <v>8467.2463387925782</v>
      </c>
      <c r="Z1258" s="144">
        <v>0</v>
      </c>
      <c r="AA1258" s="34">
        <v>0</v>
      </c>
      <c r="AB1258" s="34">
        <v>0</v>
      </c>
      <c r="AC1258" s="34">
        <v>0</v>
      </c>
      <c r="AD1258" s="34">
        <v>0</v>
      </c>
      <c r="AE1258" s="34">
        <v>0</v>
      </c>
      <c r="AF1258" s="34">
        <v>0</v>
      </c>
      <c r="AG1258" s="136">
        <v>33449</v>
      </c>
      <c r="AH1258" s="34">
        <v>34162.46</v>
      </c>
      <c r="AI1258" s="34">
        <v>0</v>
      </c>
      <c r="AJ1258" s="34">
        <v>713.46</v>
      </c>
      <c r="AK1258" s="34">
        <v>713.46</v>
      </c>
      <c r="AL1258" s="34">
        <v>33449</v>
      </c>
      <c r="AM1258" s="34">
        <v>33449</v>
      </c>
      <c r="AN1258" s="34">
        <v>0</v>
      </c>
      <c r="AO1258" s="34">
        <v>8979.9487420000005</v>
      </c>
      <c r="AP1258" s="34">
        <v>8266.4887420000014</v>
      </c>
      <c r="AQ1258" s="34">
        <v>713.45999999999913</v>
      </c>
      <c r="AR1258" s="34">
        <v>-20083</v>
      </c>
      <c r="AS1258" s="34">
        <v>0</v>
      </c>
    </row>
    <row r="1259" spans="2:45" s="1" customFormat="1" ht="12.75" x14ac:dyDescent="0.2">
      <c r="B1259" s="31" t="s">
        <v>3799</v>
      </c>
      <c r="C1259" s="32" t="s">
        <v>2957</v>
      </c>
      <c r="D1259" s="31" t="s">
        <v>2958</v>
      </c>
      <c r="E1259" s="31" t="s">
        <v>13</v>
      </c>
      <c r="F1259" s="31" t="s">
        <v>11</v>
      </c>
      <c r="G1259" s="31" t="s">
        <v>18</v>
      </c>
      <c r="H1259" s="31" t="s">
        <v>80</v>
      </c>
      <c r="I1259" s="31" t="s">
        <v>10</v>
      </c>
      <c r="J1259" s="31" t="s">
        <v>10</v>
      </c>
      <c r="K1259" s="31" t="s">
        <v>2959</v>
      </c>
      <c r="L1259" s="33">
        <v>0</v>
      </c>
      <c r="M1259" s="150">
        <v>1515.6269850000001</v>
      </c>
      <c r="N1259" s="34">
        <v>-2688</v>
      </c>
      <c r="O1259" s="34">
        <v>2538</v>
      </c>
      <c r="P1259" s="30">
        <v>1811.6269849999999</v>
      </c>
      <c r="Q1259" s="35">
        <v>0</v>
      </c>
      <c r="R1259" s="36">
        <v>0</v>
      </c>
      <c r="S1259" s="36">
        <v>0</v>
      </c>
      <c r="T1259" s="36">
        <v>627.23604389299317</v>
      </c>
      <c r="U1259" s="37">
        <v>627.2394262653869</v>
      </c>
      <c r="V1259" s="38">
        <v>627.2394262653869</v>
      </c>
      <c r="W1259" s="34">
        <v>2438.8664112653869</v>
      </c>
      <c r="X1259" s="34">
        <v>726.37301500000012</v>
      </c>
      <c r="Y1259" s="33">
        <v>1712.4933962653868</v>
      </c>
      <c r="Z1259" s="144">
        <v>0</v>
      </c>
      <c r="AA1259" s="34">
        <v>0</v>
      </c>
      <c r="AB1259" s="34">
        <v>0</v>
      </c>
      <c r="AC1259" s="34">
        <v>0</v>
      </c>
      <c r="AD1259" s="34">
        <v>0</v>
      </c>
      <c r="AE1259" s="34">
        <v>0</v>
      </c>
      <c r="AF1259" s="34">
        <v>0</v>
      </c>
      <c r="AG1259" s="136">
        <v>3415</v>
      </c>
      <c r="AH1259" s="34">
        <v>3565</v>
      </c>
      <c r="AI1259" s="34">
        <v>0</v>
      </c>
      <c r="AJ1259" s="34">
        <v>150</v>
      </c>
      <c r="AK1259" s="34">
        <v>150</v>
      </c>
      <c r="AL1259" s="34">
        <v>3415</v>
      </c>
      <c r="AM1259" s="34">
        <v>3415</v>
      </c>
      <c r="AN1259" s="34">
        <v>0</v>
      </c>
      <c r="AO1259" s="34">
        <v>1811.6269849999999</v>
      </c>
      <c r="AP1259" s="34">
        <v>1661.6269849999999</v>
      </c>
      <c r="AQ1259" s="34">
        <v>150</v>
      </c>
      <c r="AR1259" s="34">
        <v>-2688</v>
      </c>
      <c r="AS1259" s="34">
        <v>0</v>
      </c>
    </row>
    <row r="1260" spans="2:45" s="1" customFormat="1" ht="12.75" x14ac:dyDescent="0.2">
      <c r="B1260" s="31" t="s">
        <v>3799</v>
      </c>
      <c r="C1260" s="32" t="s">
        <v>635</v>
      </c>
      <c r="D1260" s="31" t="s">
        <v>636</v>
      </c>
      <c r="E1260" s="31" t="s">
        <v>13</v>
      </c>
      <c r="F1260" s="31" t="s">
        <v>11</v>
      </c>
      <c r="G1260" s="31" t="s">
        <v>18</v>
      </c>
      <c r="H1260" s="31" t="s">
        <v>80</v>
      </c>
      <c r="I1260" s="31" t="s">
        <v>10</v>
      </c>
      <c r="J1260" s="31" t="s">
        <v>10</v>
      </c>
      <c r="K1260" s="31" t="s">
        <v>637</v>
      </c>
      <c r="L1260" s="33">
        <v>0</v>
      </c>
      <c r="M1260" s="150">
        <v>11542.28707</v>
      </c>
      <c r="N1260" s="34">
        <v>-29686</v>
      </c>
      <c r="O1260" s="34">
        <v>9684.8001829199984</v>
      </c>
      <c r="P1260" s="30">
        <v>14541.047070000001</v>
      </c>
      <c r="Q1260" s="35">
        <v>903.592984</v>
      </c>
      <c r="R1260" s="36">
        <v>0</v>
      </c>
      <c r="S1260" s="36">
        <v>0</v>
      </c>
      <c r="T1260" s="36">
        <v>0</v>
      </c>
      <c r="U1260" s="37">
        <v>0</v>
      </c>
      <c r="V1260" s="38">
        <v>903.592984</v>
      </c>
      <c r="W1260" s="34">
        <v>15444.640054000001</v>
      </c>
      <c r="X1260" s="34">
        <v>0</v>
      </c>
      <c r="Y1260" s="33">
        <v>15444.640054000001</v>
      </c>
      <c r="Z1260" s="144">
        <v>0</v>
      </c>
      <c r="AA1260" s="34">
        <v>0</v>
      </c>
      <c r="AB1260" s="34">
        <v>0</v>
      </c>
      <c r="AC1260" s="34">
        <v>0</v>
      </c>
      <c r="AD1260" s="34">
        <v>0</v>
      </c>
      <c r="AE1260" s="34">
        <v>0</v>
      </c>
      <c r="AF1260" s="34">
        <v>0</v>
      </c>
      <c r="AG1260" s="136">
        <v>35886</v>
      </c>
      <c r="AH1260" s="34">
        <v>36035.760000000002</v>
      </c>
      <c r="AI1260" s="34">
        <v>0</v>
      </c>
      <c r="AJ1260" s="34">
        <v>149.76</v>
      </c>
      <c r="AK1260" s="34">
        <v>149.76</v>
      </c>
      <c r="AL1260" s="34">
        <v>35886</v>
      </c>
      <c r="AM1260" s="34">
        <v>35886</v>
      </c>
      <c r="AN1260" s="34">
        <v>0</v>
      </c>
      <c r="AO1260" s="34">
        <v>14541.047070000001</v>
      </c>
      <c r="AP1260" s="34">
        <v>14391.28707</v>
      </c>
      <c r="AQ1260" s="34">
        <v>149.76000000000022</v>
      </c>
      <c r="AR1260" s="34">
        <v>-29686</v>
      </c>
      <c r="AS1260" s="34">
        <v>0</v>
      </c>
    </row>
    <row r="1261" spans="2:45" s="1" customFormat="1" ht="12.75" x14ac:dyDescent="0.2">
      <c r="B1261" s="31" t="s">
        <v>3799</v>
      </c>
      <c r="C1261" s="32" t="s">
        <v>3371</v>
      </c>
      <c r="D1261" s="31" t="s">
        <v>3372</v>
      </c>
      <c r="E1261" s="31" t="s">
        <v>13</v>
      </c>
      <c r="F1261" s="31" t="s">
        <v>11</v>
      </c>
      <c r="G1261" s="31" t="s">
        <v>18</v>
      </c>
      <c r="H1261" s="31" t="s">
        <v>80</v>
      </c>
      <c r="I1261" s="31" t="s">
        <v>10</v>
      </c>
      <c r="J1261" s="31" t="s">
        <v>10</v>
      </c>
      <c r="K1261" s="31" t="s">
        <v>3373</v>
      </c>
      <c r="L1261" s="33">
        <v>0</v>
      </c>
      <c r="M1261" s="150">
        <v>2608.0553300000001</v>
      </c>
      <c r="N1261" s="34">
        <v>-5581</v>
      </c>
      <c r="O1261" s="34">
        <v>1744.4678248541979</v>
      </c>
      <c r="P1261" s="30">
        <v>-2391.2058577999996</v>
      </c>
      <c r="Q1261" s="35">
        <v>0</v>
      </c>
      <c r="R1261" s="36">
        <v>2391.2058577999996</v>
      </c>
      <c r="S1261" s="36">
        <v>0</v>
      </c>
      <c r="T1261" s="36">
        <v>1506.3790567166952</v>
      </c>
      <c r="U1261" s="37">
        <v>3897.6059322559427</v>
      </c>
      <c r="V1261" s="38">
        <v>3897.6059322559427</v>
      </c>
      <c r="W1261" s="34">
        <v>3897.6059322559427</v>
      </c>
      <c r="X1261" s="34">
        <v>1744.4678248541973</v>
      </c>
      <c r="Y1261" s="33">
        <v>2153.1381074017454</v>
      </c>
      <c r="Z1261" s="144">
        <v>0</v>
      </c>
      <c r="AA1261" s="34">
        <v>0</v>
      </c>
      <c r="AB1261" s="34">
        <v>0</v>
      </c>
      <c r="AC1261" s="34">
        <v>0</v>
      </c>
      <c r="AD1261" s="34">
        <v>0</v>
      </c>
      <c r="AE1261" s="34">
        <v>0</v>
      </c>
      <c r="AF1261" s="34">
        <v>0</v>
      </c>
      <c r="AG1261" s="136">
        <v>0</v>
      </c>
      <c r="AH1261" s="34">
        <v>886.73881219999998</v>
      </c>
      <c r="AI1261" s="34">
        <v>0</v>
      </c>
      <c r="AJ1261" s="34">
        <v>260.80553300000003</v>
      </c>
      <c r="AK1261" s="34">
        <v>260.80553300000003</v>
      </c>
      <c r="AL1261" s="34">
        <v>0</v>
      </c>
      <c r="AM1261" s="34">
        <v>625.93327920000002</v>
      </c>
      <c r="AN1261" s="34">
        <v>625.93327920000002</v>
      </c>
      <c r="AO1261" s="34">
        <v>-2391.2058577999996</v>
      </c>
      <c r="AP1261" s="34">
        <v>-3277.9446699999999</v>
      </c>
      <c r="AQ1261" s="34">
        <v>886.73881219999998</v>
      </c>
      <c r="AR1261" s="34">
        <v>-5581</v>
      </c>
      <c r="AS1261" s="34">
        <v>0</v>
      </c>
    </row>
    <row r="1262" spans="2:45" s="1" customFormat="1" ht="12.75" x14ac:dyDescent="0.2">
      <c r="B1262" s="31" t="s">
        <v>3799</v>
      </c>
      <c r="C1262" s="32" t="s">
        <v>3467</v>
      </c>
      <c r="D1262" s="31" t="s">
        <v>3468</v>
      </c>
      <c r="E1262" s="31" t="s">
        <v>13</v>
      </c>
      <c r="F1262" s="31" t="s">
        <v>11</v>
      </c>
      <c r="G1262" s="31" t="s">
        <v>18</v>
      </c>
      <c r="H1262" s="31" t="s">
        <v>80</v>
      </c>
      <c r="I1262" s="31" t="s">
        <v>10</v>
      </c>
      <c r="J1262" s="31" t="s">
        <v>10</v>
      </c>
      <c r="K1262" s="31" t="s">
        <v>3469</v>
      </c>
      <c r="L1262" s="33">
        <v>0</v>
      </c>
      <c r="M1262" s="150">
        <v>92406.418267999994</v>
      </c>
      <c r="N1262" s="34">
        <v>-84590</v>
      </c>
      <c r="O1262" s="34">
        <v>79508.391112874902</v>
      </c>
      <c r="P1262" s="30">
        <v>6298.2786523199902</v>
      </c>
      <c r="Q1262" s="35">
        <v>1935.4008409999999</v>
      </c>
      <c r="R1262" s="36">
        <v>0</v>
      </c>
      <c r="S1262" s="36">
        <v>0</v>
      </c>
      <c r="T1262" s="36">
        <v>63041.032126234932</v>
      </c>
      <c r="U1262" s="37">
        <v>63041.37207520441</v>
      </c>
      <c r="V1262" s="38">
        <v>64976.772916204412</v>
      </c>
      <c r="W1262" s="34">
        <v>71275.051568524403</v>
      </c>
      <c r="X1262" s="34">
        <v>71274.711619554932</v>
      </c>
      <c r="Y1262" s="33">
        <v>0.3399489694784279</v>
      </c>
      <c r="Z1262" s="144">
        <v>0</v>
      </c>
      <c r="AA1262" s="34">
        <v>0</v>
      </c>
      <c r="AB1262" s="34">
        <v>0</v>
      </c>
      <c r="AC1262" s="34">
        <v>0</v>
      </c>
      <c r="AD1262" s="34">
        <v>0</v>
      </c>
      <c r="AE1262" s="34">
        <v>0</v>
      </c>
      <c r="AF1262" s="34">
        <v>0</v>
      </c>
      <c r="AG1262" s="136">
        <v>1327</v>
      </c>
      <c r="AH1262" s="34">
        <v>25283.860384319996</v>
      </c>
      <c r="AI1262" s="34">
        <v>0</v>
      </c>
      <c r="AJ1262" s="34">
        <v>3106.32</v>
      </c>
      <c r="AK1262" s="34">
        <v>3106.32</v>
      </c>
      <c r="AL1262" s="34">
        <v>1327</v>
      </c>
      <c r="AM1262" s="34">
        <v>22177.540384319997</v>
      </c>
      <c r="AN1262" s="34">
        <v>20850.540384319997</v>
      </c>
      <c r="AO1262" s="34">
        <v>6298.2786523199902</v>
      </c>
      <c r="AP1262" s="34">
        <v>-17658.581732000006</v>
      </c>
      <c r="AQ1262" s="34">
        <v>23956.860384319996</v>
      </c>
      <c r="AR1262" s="34">
        <v>-84590</v>
      </c>
      <c r="AS1262" s="34">
        <v>0</v>
      </c>
    </row>
    <row r="1263" spans="2:45" s="1" customFormat="1" ht="12.75" x14ac:dyDescent="0.2">
      <c r="B1263" s="31" t="s">
        <v>3799</v>
      </c>
      <c r="C1263" s="32" t="s">
        <v>1079</v>
      </c>
      <c r="D1263" s="31" t="s">
        <v>1080</v>
      </c>
      <c r="E1263" s="31" t="s">
        <v>13</v>
      </c>
      <c r="F1263" s="31" t="s">
        <v>11</v>
      </c>
      <c r="G1263" s="31" t="s">
        <v>18</v>
      </c>
      <c r="H1263" s="31" t="s">
        <v>49</v>
      </c>
      <c r="I1263" s="31" t="s">
        <v>10</v>
      </c>
      <c r="J1263" s="31" t="s">
        <v>10</v>
      </c>
      <c r="K1263" s="31" t="s">
        <v>1081</v>
      </c>
      <c r="L1263" s="33">
        <v>0</v>
      </c>
      <c r="M1263" s="150">
        <v>52039.782262000001</v>
      </c>
      <c r="N1263" s="34">
        <v>-29553</v>
      </c>
      <c r="O1263" s="34">
        <v>20334.30646538546</v>
      </c>
      <c r="P1263" s="30">
        <v>33790.308231080002</v>
      </c>
      <c r="Q1263" s="35">
        <v>381.954947</v>
      </c>
      <c r="R1263" s="36">
        <v>0</v>
      </c>
      <c r="S1263" s="36">
        <v>0</v>
      </c>
      <c r="T1263" s="36">
        <v>0</v>
      </c>
      <c r="U1263" s="37">
        <v>0</v>
      </c>
      <c r="V1263" s="38">
        <v>381.954947</v>
      </c>
      <c r="W1263" s="34">
        <v>34172.26317808</v>
      </c>
      <c r="X1263" s="34">
        <v>0</v>
      </c>
      <c r="Y1263" s="33">
        <v>34172.26317808</v>
      </c>
      <c r="Z1263" s="144">
        <v>0</v>
      </c>
      <c r="AA1263" s="34">
        <v>0</v>
      </c>
      <c r="AB1263" s="34">
        <v>0</v>
      </c>
      <c r="AC1263" s="34">
        <v>0</v>
      </c>
      <c r="AD1263" s="34">
        <v>0</v>
      </c>
      <c r="AE1263" s="34">
        <v>0</v>
      </c>
      <c r="AF1263" s="34">
        <v>0</v>
      </c>
      <c r="AG1263" s="136">
        <v>0</v>
      </c>
      <c r="AH1263" s="34">
        <v>17693.525969080001</v>
      </c>
      <c r="AI1263" s="34">
        <v>0</v>
      </c>
      <c r="AJ1263" s="34">
        <v>5203.9782262000008</v>
      </c>
      <c r="AK1263" s="34">
        <v>5203.9782262000008</v>
      </c>
      <c r="AL1263" s="34">
        <v>0</v>
      </c>
      <c r="AM1263" s="34">
        <v>12489.54774288</v>
      </c>
      <c r="AN1263" s="34">
        <v>12489.54774288</v>
      </c>
      <c r="AO1263" s="34">
        <v>33790.308231080002</v>
      </c>
      <c r="AP1263" s="34">
        <v>16096.782262000001</v>
      </c>
      <c r="AQ1263" s="34">
        <v>17693.525969080001</v>
      </c>
      <c r="AR1263" s="34">
        <v>-29553</v>
      </c>
      <c r="AS1263" s="34">
        <v>0</v>
      </c>
    </row>
    <row r="1264" spans="2:45" s="1" customFormat="1" ht="12.75" x14ac:dyDescent="0.2">
      <c r="B1264" s="31" t="s">
        <v>3799</v>
      </c>
      <c r="C1264" s="32" t="s">
        <v>1190</v>
      </c>
      <c r="D1264" s="31" t="s">
        <v>1191</v>
      </c>
      <c r="E1264" s="31" t="s">
        <v>13</v>
      </c>
      <c r="F1264" s="31" t="s">
        <v>11</v>
      </c>
      <c r="G1264" s="31" t="s">
        <v>18</v>
      </c>
      <c r="H1264" s="31" t="s">
        <v>49</v>
      </c>
      <c r="I1264" s="31" t="s">
        <v>10</v>
      </c>
      <c r="J1264" s="31" t="s">
        <v>10</v>
      </c>
      <c r="K1264" s="31" t="s">
        <v>1192</v>
      </c>
      <c r="L1264" s="33">
        <v>0</v>
      </c>
      <c r="M1264" s="150">
        <v>80133.986913000001</v>
      </c>
      <c r="N1264" s="34">
        <v>-80294</v>
      </c>
      <c r="O1264" s="34">
        <v>26172.275191998709</v>
      </c>
      <c r="P1264" s="30">
        <v>-113521.64922788</v>
      </c>
      <c r="Q1264" s="35">
        <v>3320.2009109999999</v>
      </c>
      <c r="R1264" s="36">
        <v>113521.64922788</v>
      </c>
      <c r="S1264" s="36">
        <v>0</v>
      </c>
      <c r="T1264" s="36">
        <v>19733.173411958938</v>
      </c>
      <c r="U1264" s="37">
        <v>133255.54121690069</v>
      </c>
      <c r="V1264" s="38">
        <v>136575.74212790068</v>
      </c>
      <c r="W1264" s="34">
        <v>136575.74212790068</v>
      </c>
      <c r="X1264" s="34">
        <v>22852.074280998728</v>
      </c>
      <c r="Y1264" s="33">
        <v>113723.66784690195</v>
      </c>
      <c r="Z1264" s="144">
        <v>0</v>
      </c>
      <c r="AA1264" s="34">
        <v>0</v>
      </c>
      <c r="AB1264" s="34">
        <v>0</v>
      </c>
      <c r="AC1264" s="34">
        <v>0</v>
      </c>
      <c r="AD1264" s="34">
        <v>0</v>
      </c>
      <c r="AE1264" s="34">
        <v>0</v>
      </c>
      <c r="AF1264" s="34">
        <v>0</v>
      </c>
      <c r="AG1264" s="136">
        <v>0</v>
      </c>
      <c r="AH1264" s="34">
        <v>19613.36385912</v>
      </c>
      <c r="AI1264" s="34">
        <v>0</v>
      </c>
      <c r="AJ1264" s="34">
        <v>381.20700000000005</v>
      </c>
      <c r="AK1264" s="34">
        <v>381.20700000000005</v>
      </c>
      <c r="AL1264" s="34">
        <v>0</v>
      </c>
      <c r="AM1264" s="34">
        <v>19232.156859120001</v>
      </c>
      <c r="AN1264" s="34">
        <v>19232.156859120001</v>
      </c>
      <c r="AO1264" s="34">
        <v>-113521.64922788</v>
      </c>
      <c r="AP1264" s="34">
        <v>-133135.013087</v>
      </c>
      <c r="AQ1264" s="34">
        <v>19613.36385912</v>
      </c>
      <c r="AR1264" s="34">
        <v>-80294</v>
      </c>
      <c r="AS1264" s="34">
        <v>0</v>
      </c>
    </row>
    <row r="1270" spans="33:43" x14ac:dyDescent="0.2">
      <c r="AG1270" s="89"/>
      <c r="AH1270" s="89"/>
      <c r="AI1270" s="89"/>
      <c r="AJ1270" s="89"/>
      <c r="AK1270" s="89"/>
      <c r="AL1270" s="89"/>
      <c r="AM1270" s="89"/>
      <c r="AN1270" s="89"/>
      <c r="AO1270" s="89"/>
      <c r="AP1270" s="89"/>
      <c r="AQ1270" s="89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8FC8E-308E-4C1B-84FB-5D77BDA03F20}">
  <sheetPr>
    <tabColor rgb="FF92D050"/>
  </sheetPr>
  <dimension ref="B3:M21"/>
  <sheetViews>
    <sheetView showGridLines="0" workbookViewId="0">
      <selection activeCell="C6" sqref="C6"/>
    </sheetView>
  </sheetViews>
  <sheetFormatPr defaultRowHeight="12.75" x14ac:dyDescent="0.25"/>
  <cols>
    <col min="1" max="1" width="9.140625" style="41"/>
    <col min="2" max="2" width="2.42578125" style="41" bestFit="1" customWidth="1"/>
    <col min="3" max="3" width="33.7109375" style="41" customWidth="1"/>
    <col min="4" max="4" width="12.140625" style="41" customWidth="1"/>
    <col min="5" max="5" width="13.140625" style="41" bestFit="1" customWidth="1"/>
    <col min="6" max="6" width="8.140625" style="41" customWidth="1"/>
    <col min="7" max="7" width="4.85546875" style="41" customWidth="1"/>
    <col min="8" max="8" width="38.42578125" style="41" bestFit="1" customWidth="1"/>
    <col min="9" max="9" width="11.5703125" style="41" customWidth="1"/>
    <col min="10" max="10" width="10.85546875" style="41" customWidth="1"/>
    <col min="11" max="11" width="16" style="41" customWidth="1"/>
    <col min="12" max="16384" width="9.140625" style="41"/>
  </cols>
  <sheetData>
    <row r="3" spans="2:13" ht="15.75" x14ac:dyDescent="0.25">
      <c r="C3" s="125" t="s">
        <v>3822</v>
      </c>
    </row>
    <row r="4" spans="2:13" ht="13.5" thickBot="1" x14ac:dyDescent="0.3">
      <c r="C4" s="42" t="s">
        <v>3823</v>
      </c>
    </row>
    <row r="5" spans="2:13" ht="17.25" thickBot="1" x14ac:dyDescent="0.35">
      <c r="B5" s="43"/>
      <c r="C5" s="44" t="str">
        <f>+'risorse covid 2021'!K7</f>
        <v>ACQUI TERME</v>
      </c>
      <c r="D5" s="45" t="s">
        <v>3824</v>
      </c>
      <c r="E5" s="46">
        <f>VLOOKUP($C$5,Tabella1[[ENTE]:[IMU 2021 (Art. 177, co. 2, DL 34/2020)]],2,0)</f>
        <v>19845</v>
      </c>
      <c r="F5" s="47" t="s">
        <v>3825</v>
      </c>
      <c r="G5" s="48"/>
      <c r="H5" s="49" t="s">
        <v>3826</v>
      </c>
      <c r="I5" s="50"/>
      <c r="J5" s="50"/>
      <c r="K5" s="50"/>
    </row>
    <row r="6" spans="2:13" ht="41.25" customHeight="1" x14ac:dyDescent="0.25">
      <c r="C6" s="51"/>
      <c r="D6" s="52">
        <v>2020</v>
      </c>
      <c r="E6" s="52">
        <v>2021</v>
      </c>
      <c r="F6" s="51" t="s">
        <v>3827</v>
      </c>
      <c r="G6" s="53"/>
      <c r="H6" s="54"/>
      <c r="I6" s="55" t="s">
        <v>3828</v>
      </c>
      <c r="J6" s="55" t="s">
        <v>3829</v>
      </c>
      <c r="K6" s="56" t="s">
        <v>3830</v>
      </c>
      <c r="L6" s="57"/>
    </row>
    <row r="7" spans="2:13" ht="27.75" customHeight="1" x14ac:dyDescent="0.25">
      <c r="B7" s="58">
        <v>1</v>
      </c>
      <c r="C7" s="59" t="s">
        <v>3862</v>
      </c>
      <c r="D7" s="98">
        <f>VLOOKUP($C$5,Tabella1[[ENTE]:[diff minori entrate]],3,0)</f>
        <v>1283563.8999580001</v>
      </c>
      <c r="E7" s="98"/>
      <c r="F7" s="113">
        <f>D7/$E$5</f>
        <v>64.679460819249186</v>
      </c>
      <c r="G7" s="60"/>
      <c r="H7" s="61" t="s">
        <v>3831</v>
      </c>
      <c r="I7" s="62">
        <f>VLOOKUP($C$5,Tabella1[[ENTE]:[diff minori entrate]],25,0)</f>
        <v>0</v>
      </c>
      <c r="J7" s="62">
        <f>VLOOKUP($C$5,Tabella1[[ENTE]:[diff minori entrate]],26,0)</f>
        <v>46366.200000000004</v>
      </c>
      <c r="K7" s="62">
        <f>J7-I7</f>
        <v>46366.200000000004</v>
      </c>
      <c r="L7" s="63"/>
    </row>
    <row r="8" spans="2:13" ht="27.75" customHeight="1" x14ac:dyDescent="0.25">
      <c r="B8" s="64">
        <v>2</v>
      </c>
      <c r="C8" s="65" t="s">
        <v>3861</v>
      </c>
      <c r="D8" s="86">
        <f>VLOOKUP($C$5,Tabella1[[ENTE]:[diff minori entrate]],4,0)</f>
        <v>-1081174.46</v>
      </c>
      <c r="E8" s="86"/>
      <c r="F8" s="114">
        <f>D8/$E$5</f>
        <v>-54.480950365331317</v>
      </c>
      <c r="G8" s="60"/>
      <c r="H8" s="90" t="s">
        <v>3832</v>
      </c>
      <c r="I8" s="91">
        <f>VLOOKUP($C$5,Tabella1[[ENTE]:[diff minori entrate]],28,0)</f>
        <v>97000</v>
      </c>
      <c r="J8" s="91">
        <f>VLOOKUP($C$5,Tabella1[[ENTE]:[diff minori entrate]],29,0)</f>
        <v>223653.15</v>
      </c>
      <c r="K8" s="91">
        <f>J8-I8</f>
        <v>126653.15</v>
      </c>
      <c r="L8" s="63"/>
    </row>
    <row r="9" spans="2:13" ht="27.75" customHeight="1" x14ac:dyDescent="0.25">
      <c r="B9" s="64">
        <v>3</v>
      </c>
      <c r="C9" s="66" t="s">
        <v>3860</v>
      </c>
      <c r="D9" s="85"/>
      <c r="E9" s="86">
        <f>VLOOKUP($C$5,Tabella1[[ENTE]:[diff minori entrate]],6,0)</f>
        <v>371990.78995800007</v>
      </c>
      <c r="F9" s="114">
        <f>E9/$E$5</f>
        <v>18.744811789266823</v>
      </c>
      <c r="G9" s="60"/>
      <c r="H9" s="95" t="s">
        <v>3859</v>
      </c>
      <c r="I9" s="91">
        <f>VLOOKUP($C$5,Tabella1[[ENTE]:[diff minori entrate]],34,0)</f>
        <v>-1081174.46</v>
      </c>
      <c r="J9" s="91">
        <f>VLOOKUP($C$5,Tabella1[[ENTE]:[diff minori entrate]],4,0)</f>
        <v>-1081174.46</v>
      </c>
      <c r="K9" s="91">
        <f>J9-I9</f>
        <v>0</v>
      </c>
      <c r="M9" s="69"/>
    </row>
    <row r="10" spans="2:13" ht="16.5" customHeight="1" x14ac:dyDescent="0.25">
      <c r="B10" s="68">
        <v>4</v>
      </c>
      <c r="C10" s="155" t="s">
        <v>3863</v>
      </c>
      <c r="D10" s="100"/>
      <c r="E10" s="100">
        <f>VLOOKUP($C$5,Tabella1[[ENTE]:[diff minori entrate]],7,0)</f>
        <v>76497.013351000001</v>
      </c>
      <c r="F10" s="114"/>
      <c r="G10" s="60"/>
      <c r="H10" s="92" t="s">
        <v>3869</v>
      </c>
      <c r="I10" s="96"/>
      <c r="J10" s="96"/>
      <c r="K10" s="97">
        <f>+SUM(K7:K9)</f>
        <v>173019.35</v>
      </c>
      <c r="L10" s="69"/>
    </row>
    <row r="11" spans="2:13" ht="16.5" customHeight="1" x14ac:dyDescent="0.25">
      <c r="B11" s="68">
        <v>5</v>
      </c>
      <c r="C11" s="118" t="s">
        <v>3864</v>
      </c>
      <c r="D11" s="101"/>
      <c r="E11" s="101">
        <f>VLOOKUP($C$5,Tabella1[[ENTE]:[diff minori entrate]],11,0)</f>
        <v>204969.54891095485</v>
      </c>
      <c r="F11" s="115"/>
      <c r="G11" s="70"/>
      <c r="H11" s="93"/>
      <c r="I11" s="93"/>
      <c r="J11" s="93"/>
      <c r="K11" s="94"/>
      <c r="L11" s="71"/>
    </row>
    <row r="12" spans="2:13" ht="16.5" customHeight="1" x14ac:dyDescent="0.25">
      <c r="B12" s="73">
        <v>6</v>
      </c>
      <c r="C12" s="156" t="s">
        <v>3808</v>
      </c>
      <c r="D12" s="102"/>
      <c r="E12" s="102">
        <f>E11+E10</f>
        <v>281466.56226195488</v>
      </c>
      <c r="F12" s="116">
        <f>E12/$E$5</f>
        <v>14.18324828732451</v>
      </c>
      <c r="G12" s="60"/>
      <c r="L12" s="71"/>
      <c r="M12" s="72"/>
    </row>
    <row r="13" spans="2:13" s="121" customFormat="1" ht="17.25" customHeight="1" x14ac:dyDescent="0.25">
      <c r="B13" s="58">
        <v>7</v>
      </c>
      <c r="C13" s="119" t="s">
        <v>3833</v>
      </c>
      <c r="D13" s="120"/>
      <c r="E13" s="99">
        <f>E9+E12</f>
        <v>653457.35221995495</v>
      </c>
      <c r="F13" s="113">
        <f>E13/$E$5</f>
        <v>32.928060076591329</v>
      </c>
      <c r="G13" s="60"/>
    </row>
    <row r="14" spans="2:13" ht="26.25" x14ac:dyDescent="0.25">
      <c r="B14" s="73">
        <v>8</v>
      </c>
      <c r="C14" s="74" t="s">
        <v>3834</v>
      </c>
      <c r="D14" s="122"/>
      <c r="E14" s="123">
        <f>VLOOKUP($C$5,Tabella1[[ENTE]:[diff minori entrate]],15,0)</f>
        <v>383771.22238285071</v>
      </c>
      <c r="F14" s="124"/>
      <c r="G14" s="53"/>
    </row>
    <row r="15" spans="2:13" ht="30.75" customHeight="1" x14ac:dyDescent="0.3">
      <c r="B15" s="76"/>
      <c r="C15" s="77" t="s">
        <v>3835</v>
      </c>
      <c r="D15" s="103"/>
      <c r="E15" s="104"/>
      <c r="F15" s="103"/>
      <c r="G15" s="53"/>
    </row>
    <row r="16" spans="2:13" ht="16.5" customHeight="1" x14ac:dyDescent="0.25">
      <c r="B16" s="78" t="s">
        <v>3836</v>
      </c>
      <c r="C16" s="79" t="s">
        <v>3865</v>
      </c>
      <c r="D16" s="105"/>
      <c r="E16" s="84">
        <f>VLOOKUP($C$5,Tabella1[[ENTE]:[diff minori entrate]],18,0)</f>
        <v>223534.12808769688</v>
      </c>
      <c r="F16" s="109">
        <f>E16/$E$5</f>
        <v>11.264002423164367</v>
      </c>
    </row>
    <row r="17" spans="2:7" ht="16.5" customHeight="1" x14ac:dyDescent="0.25">
      <c r="B17" s="80" t="s">
        <v>3837</v>
      </c>
      <c r="C17" s="67" t="s">
        <v>3866</v>
      </c>
      <c r="D17" s="85"/>
      <c r="E17" s="85">
        <f>VLOOKUP($C$5,Tabella1[[ENTE]:[diff minori entrate]],19,0)</f>
        <v>83184.539999999994</v>
      </c>
      <c r="F17" s="110">
        <f t="shared" ref="F17:F21" si="0">E17/$E$5</f>
        <v>4.1917127739984883</v>
      </c>
      <c r="G17" s="53"/>
    </row>
    <row r="18" spans="2:7" ht="16.5" customHeight="1" x14ac:dyDescent="0.25">
      <c r="B18" s="80" t="s">
        <v>3838</v>
      </c>
      <c r="C18" s="67" t="s">
        <v>3867</v>
      </c>
      <c r="D18" s="85"/>
      <c r="E18" s="86">
        <f>VLOOKUP($C$5,Tabella1[[ENTE]:[diff minori entrate]],16,0)</f>
        <v>55228.270047798789</v>
      </c>
      <c r="F18" s="111">
        <f t="shared" si="0"/>
        <v>2.782981609866404</v>
      </c>
      <c r="G18" s="60"/>
    </row>
    <row r="19" spans="2:7" ht="16.5" customHeight="1" x14ac:dyDescent="0.25">
      <c r="B19" s="80" t="s">
        <v>3839</v>
      </c>
      <c r="C19" s="67" t="s">
        <v>3868</v>
      </c>
      <c r="D19" s="106"/>
      <c r="E19" s="85">
        <f>VLOOKUP($C$5,Tabella1[[ENTE]:[diff minori entrate]],17,0)</f>
        <v>138878.06391244705</v>
      </c>
      <c r="F19" s="110">
        <f t="shared" si="0"/>
        <v>6.9981387710983647</v>
      </c>
    </row>
    <row r="20" spans="2:7" ht="16.5" customHeight="1" x14ac:dyDescent="0.25">
      <c r="B20" s="81" t="s">
        <v>3840</v>
      </c>
      <c r="C20" s="75" t="s">
        <v>3870</v>
      </c>
      <c r="D20" s="107"/>
      <c r="E20" s="87">
        <f>VLOOKUP($C$5,Tabella1[[ENTE]:[diff minori entrate]],20,0) + VLOOKUP($C$5,Tabella1[[ENTE]:[diff minori entrate]],21,0)</f>
        <v>106847.13950683811</v>
      </c>
      <c r="F20" s="112">
        <f t="shared" si="0"/>
        <v>5.3840836234234368</v>
      </c>
    </row>
    <row r="21" spans="2:7" ht="16.5" customHeight="1" x14ac:dyDescent="0.25">
      <c r="B21" s="82"/>
      <c r="C21" s="83" t="s">
        <v>3841</v>
      </c>
      <c r="D21" s="108"/>
      <c r="E21" s="88">
        <f>SUM(E16:E20)</f>
        <v>607672.14155478077</v>
      </c>
      <c r="F21" s="117">
        <f t="shared" si="0"/>
        <v>30.620919201551061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risorse covid 2021</vt:lpstr>
      <vt:lpstr>cruscotto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2021-07-16T18:18:26Z</dcterms:created>
  <dcterms:modified xsi:type="dcterms:W3CDTF">2021-07-16T18:18:47Z</dcterms:modified>
</cp:coreProperties>
</file>